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63" windowHeight="6283" tabRatio="684" firstSheet="1" activeTab="1"/>
  </bookViews>
  <sheets>
    <sheet name="Data Entry Sheet" sheetId="1" state="hidden" r:id="rId1"/>
    <sheet name="DEPT - Charnwood" sheetId="2" r:id="rId2"/>
  </sheets>
  <externalReferences>
    <externalReference r:id="rId5"/>
  </externalReferences>
  <definedNames>
    <definedName name="_xlfn.IFERROR" hidden="1">#NAME?</definedName>
    <definedName name="_xlnm.Print_Area" localSheetId="0">'Data Entry Sheet'!$A$4:$F$48</definedName>
    <definedName name="_xlnm.Print_Titles" localSheetId="0">'Data Entry Sheet'!$4:$4</definedName>
  </definedNames>
  <calcPr fullCalcOnLoad="1"/>
</workbook>
</file>

<file path=xl/comments2.xml><?xml version="1.0" encoding="utf-8"?>
<comments xmlns="http://schemas.openxmlformats.org/spreadsheetml/2006/main">
  <authors>
    <author>clgregory</author>
  </authors>
  <commentList>
    <comment ref="B15" authorId="0">
      <text>
        <r>
          <rPr>
            <b/>
            <sz val="8"/>
            <rFont val="Tahoma"/>
            <family val="2"/>
          </rPr>
          <t>clgregory:</t>
        </r>
        <r>
          <rPr>
            <sz val="8"/>
            <rFont val="Tahoma"/>
            <family val="2"/>
          </rPr>
          <t xml:space="preserve">
Average</t>
        </r>
      </text>
    </comment>
    <comment ref="I15" authorId="0">
      <text>
        <r>
          <rPr>
            <b/>
            <sz val="8"/>
            <rFont val="Tahoma"/>
            <family val="2"/>
          </rPr>
          <t>clgregory:</t>
        </r>
        <r>
          <rPr>
            <sz val="8"/>
            <rFont val="Tahoma"/>
            <family val="2"/>
          </rPr>
          <t xml:space="preserve">
Average</t>
        </r>
      </text>
    </comment>
  </commentList>
</comments>
</file>

<file path=xl/sharedStrings.xml><?xml version="1.0" encoding="utf-8"?>
<sst xmlns="http://schemas.openxmlformats.org/spreadsheetml/2006/main" count="296" uniqueCount="114">
  <si>
    <t>Measure</t>
  </si>
  <si>
    <t>Q1</t>
  </si>
  <si>
    <t>Q2</t>
  </si>
  <si>
    <t>-</t>
  </si>
  <si>
    <t>Percentage of workforce BME</t>
  </si>
  <si>
    <t>Percentage of workforce disabled</t>
  </si>
  <si>
    <t>Percentage of men who feel that the organisation supports flexible working</t>
  </si>
  <si>
    <t>Percentage of women who feel that the organisation supports flexible working</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</si>
  <si>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</si>
  <si>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</si>
  <si>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</si>
  <si>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</si>
  <si>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</si>
  <si>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employees that feel LCC is committed to equality and diversity</t>
  </si>
  <si>
    <t>Percentage of employees that feel they are treated with fairness and respect at work</t>
  </si>
  <si>
    <t>Q3</t>
  </si>
  <si>
    <t>Q4</t>
  </si>
  <si>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</si>
  <si>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</si>
  <si>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 xml:space="preserve"> </t>
  </si>
  <si>
    <t>Percentage of customers reporting the HR service as good or excellent</t>
  </si>
  <si>
    <t>Response rate for return of HR Advisor Quality questionnaires</t>
  </si>
  <si>
    <t>Mystery customer response - percentage of calls answered within 5 rings - HR, H&amp;S, L&amp;D</t>
  </si>
  <si>
    <t>Mystery customer response - percentage of calls answered with standard welcome greeting - HR, H&amp;S, L&amp;D</t>
  </si>
  <si>
    <t>Operations</t>
  </si>
  <si>
    <t>Dept</t>
  </si>
  <si>
    <t>N/A</t>
  </si>
  <si>
    <t>Number of days absence per FTE</t>
  </si>
  <si>
    <t>Workforce Targets</t>
  </si>
  <si>
    <t>Equalities Targets</t>
  </si>
  <si>
    <t>Customer</t>
  </si>
  <si>
    <t>Number of staff commencing period of suspension.</t>
  </si>
  <si>
    <t>Average length (days) of suspensions that have ended</t>
  </si>
  <si>
    <t>Average length (days) ongoing suspensions as at end of period</t>
  </si>
  <si>
    <t>HR</t>
  </si>
  <si>
    <t>H&amp;S</t>
  </si>
  <si>
    <t>L&amp;D</t>
  </si>
  <si>
    <t>A&amp;C</t>
  </si>
  <si>
    <t>Chief Execs</t>
  </si>
  <si>
    <t>Charnwood</t>
  </si>
  <si>
    <t>Corporate Resources</t>
  </si>
  <si>
    <t>Environment &amp; Transport</t>
  </si>
  <si>
    <t>Number of voluntary redundancies</t>
  </si>
  <si>
    <t>Number of compulsory redundancies</t>
  </si>
  <si>
    <t>Number of employees redeployed (LCC) as a percentage of those with redeployment status</t>
  </si>
  <si>
    <t>CYPS</t>
  </si>
  <si>
    <t>CYPS - Central</t>
  </si>
  <si>
    <t>CYPS - Schools</t>
  </si>
  <si>
    <t>Number of leavers</t>
  </si>
  <si>
    <t>Number of men who feel that the organisation supports flexible working</t>
  </si>
  <si>
    <t>Number of women who feel that the organisation supports flexible working</t>
  </si>
  <si>
    <t>Number of employees declaring sexual orientation</t>
  </si>
  <si>
    <t>Number of employees declaring as LGB</t>
  </si>
  <si>
    <t>Number of employees declaring a religion</t>
  </si>
  <si>
    <t>Number of employees declaring a religion other than Christian</t>
  </si>
  <si>
    <t>Number of employees that feel LCC is committed to equality and diversity</t>
  </si>
  <si>
    <t>Number of employees that feel they are treated with fairness and respect at work</t>
  </si>
  <si>
    <t>Mystery customer response - number of calls made</t>
  </si>
  <si>
    <t>Mystery customer response - number of calls answered within 5 rings</t>
  </si>
  <si>
    <t>Mystery customer response - number of calls answered with standard welcome greeting</t>
  </si>
  <si>
    <t>Number of  HR Advisor Quality questionnaires returned</t>
  </si>
  <si>
    <t>Average</t>
  </si>
  <si>
    <t>Total</t>
  </si>
  <si>
    <t xml:space="preserve">Number of customer queries </t>
  </si>
  <si>
    <t>Number of customer queries in HR resolved within 30 minutes</t>
  </si>
  <si>
    <t>Respond to customer queries in HR within 30 minutes</t>
  </si>
  <si>
    <t>Number of workforce BME</t>
  </si>
  <si>
    <t xml:space="preserve">Number of disabled workers </t>
  </si>
  <si>
    <t>%</t>
  </si>
  <si>
    <t xml:space="preserve">Number of Male Employees </t>
  </si>
  <si>
    <t>Number of Female Employees</t>
  </si>
  <si>
    <t>Total (cumulative) duration (days) of all ongoing suspensions as at end of period</t>
  </si>
  <si>
    <t>Number of workers declared disability status</t>
  </si>
  <si>
    <t>Number of employees NOT declaring a religion</t>
  </si>
  <si>
    <t>Number of employees with known age</t>
  </si>
  <si>
    <t>Number of workforce who have declared their ethnicity</t>
  </si>
  <si>
    <t>Number of employees NOT declaring sexual orientation</t>
  </si>
  <si>
    <t>QTR4</t>
  </si>
  <si>
    <t>Number of formal grievances opened in the Qtr</t>
  </si>
  <si>
    <t>Number of formal Dignity at Work cases opened in the Qtr</t>
  </si>
  <si>
    <t>Number of formal Disciplinary cases opened in the Qtr</t>
  </si>
  <si>
    <t>Number of absence management cases opened in the Qtr</t>
  </si>
  <si>
    <t>Number of capability cases opened in the Qtr</t>
  </si>
  <si>
    <t>Number of Staff employed (snapshot at the end of each quarter)</t>
  </si>
  <si>
    <t>Percentage Top 5% or above BME</t>
  </si>
  <si>
    <t>Percentage of Top 5% or above disabled</t>
  </si>
  <si>
    <t>Current</t>
  </si>
  <si>
    <t>Number of formal grievances on going (at the end of the Qtr)</t>
  </si>
  <si>
    <t>Number of formal Dignity at Work cases on going (at the end of the Qtr)</t>
  </si>
  <si>
    <t>Number of formal Disciplinary cases on going  (at the end of the Qtr)</t>
  </si>
  <si>
    <t>Number of absence management cases on going  (at the end of the Qtr)</t>
  </si>
  <si>
    <t>Number of capability cases on going  (at the end of the Qtr)</t>
  </si>
  <si>
    <t>Percentage of staff Turnover</t>
  </si>
  <si>
    <t>End Year</t>
  </si>
  <si>
    <t>Latest Qtr</t>
  </si>
  <si>
    <t>Number of FTE Employees</t>
  </si>
  <si>
    <t>Number of FTE days lost to absence in each quarter Cumulative</t>
  </si>
  <si>
    <t>Number of suspensions that have ended</t>
  </si>
  <si>
    <t>Total (cumulative) duration (days) of all suspensions that have ended (In the Qtr)</t>
  </si>
  <si>
    <t>Number of ongoing suspensions as at end of period</t>
  </si>
  <si>
    <t>Number of top 5%</t>
  </si>
  <si>
    <t xml:space="preserve">Number of top 5% or above BME </t>
  </si>
  <si>
    <t>Number of top 5% or above disabled</t>
  </si>
  <si>
    <t>Number of women top 5% or above</t>
  </si>
  <si>
    <t>Percentage top 5% or above women</t>
  </si>
  <si>
    <t>Number of retirements</t>
  </si>
  <si>
    <t>Starters</t>
  </si>
  <si>
    <t>Leavers</t>
  </si>
  <si>
    <t xml:space="preserve">Number of Starters </t>
  </si>
  <si>
    <t>6 months</t>
  </si>
  <si>
    <t>Number of employees aged 25 and under</t>
  </si>
  <si>
    <t>2020/21     Q4</t>
  </si>
  <si>
    <t>2021/22</t>
  </si>
  <si>
    <t xml:space="preserve">2020/21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</si>
</sst>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 numFmtId="175" formatCode="0.000000000"/>
    <numFmt numFmtId="176" formatCode="0.0000000000"/>
    <numFmt numFmtId="177" formatCode="0.00000000"/>
    <numFmt numFmtId="178" formatCode="[$-809]dd\ mmmm\ yyyy"/>
    <numFmt numFmtId="179" formatCode="0.000%"/>
  </numFmts>
  <fonts count="58">
    <font>
      <sz val="10"/>
      <name val="Arial"/>
      <family val="0"/>
    </font>
    <font>
      <sz val="12"/>
      <name val="Arial"/>
      <family val="2"/>
    </font>
    <font>
      <b/>
      <sz val="10"/>
      <name val="Arial"/>
      <family val="2"/>
    </font>
    <font>
      <sz val="10"/>
      <color indexed="8"/>
      <name val="Arial"/>
      <family val="2"/>
    </font>
    <font>
      <sz val="8"/>
      <name val="Arial"/>
      <family val="2"/>
    </font>
    <font>
      <b/>
      <u val="single"/>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u val="single"/>
      <sz val="10"/>
      <color indexed="12"/>
      <name val="Arial"/>
      <family val="2"/>
    </font>
    <font>
      <u val="single"/>
      <sz val="10"/>
      <color indexed="36"/>
      <name val="Arial"/>
      <family val="2"/>
    </font>
    <font>
      <sz val="8"/>
      <name val="Tahoma"/>
      <family val="2"/>
    </font>
    <font>
      <b/>
      <sz val="8"/>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gray0625"/>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thin"/>
      <top style="thin"/>
      <bottom style="medium"/>
    </border>
    <border>
      <left>
        <color indexed="63"/>
      </left>
      <right style="thin"/>
      <top style="medium"/>
      <bottom style="thin"/>
    </border>
    <border>
      <left style="thin"/>
      <right style="medium"/>
      <top style="medium"/>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style="thin"/>
      <top style="medium"/>
      <bottom style="medium"/>
    </border>
    <border>
      <left>
        <color indexed="63"/>
      </left>
      <right style="thin"/>
      <top style="medium"/>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0" fontId="6" fillId="0" borderId="0" xfId="0" applyFont="1" applyAlignment="1">
      <alignment wrapText="1"/>
    </xf>
    <xf numFmtId="0" fontId="5" fillId="0" borderId="0" xfId="0" applyFont="1" applyAlignment="1">
      <alignment horizontal="left" vertical="top"/>
    </xf>
    <xf numFmtId="10"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NumberFormat="1" applyFont="1" applyBorder="1" applyAlignment="1">
      <alignment horizontal="center" vertical="center" wrapText="1"/>
    </xf>
    <xf numFmtId="10" fontId="0" fillId="0" borderId="10" xfId="0" applyNumberFormat="1" applyFont="1" applyBorder="1" applyAlignment="1" quotePrefix="1">
      <alignment horizontal="center" vertical="center" wrapText="1"/>
    </xf>
    <xf numFmtId="0" fontId="2" fillId="0" borderId="0" xfId="0" applyFont="1" applyAlignment="1">
      <alignment/>
    </xf>
    <xf numFmtId="0" fontId="2" fillId="0" borderId="0" xfId="0" applyFont="1" applyFill="1" applyAlignment="1">
      <alignment/>
    </xf>
    <xf numFmtId="0" fontId="9" fillId="33" borderId="10" xfId="0" applyFont="1" applyFill="1" applyBorder="1" applyAlignment="1">
      <alignment horizontal="center" vertical="top"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0" borderId="0" xfId="0" applyFont="1" applyFill="1" applyAlignment="1">
      <alignment/>
    </xf>
    <xf numFmtId="0" fontId="6" fillId="0" borderId="0" xfId="0" applyFont="1" applyAlignment="1">
      <alignment horizontal="left" wrapText="1"/>
    </xf>
    <xf numFmtId="0" fontId="0" fillId="0" borderId="11" xfId="0" applyNumberFormat="1" applyFont="1" applyBorder="1" applyAlignment="1">
      <alignment horizontal="center" vertical="center" wrapText="1"/>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2" fillId="34" borderId="12" xfId="0" applyFont="1" applyFill="1" applyBorder="1" applyAlignment="1">
      <alignment vertical="top" wrapText="1"/>
    </xf>
    <xf numFmtId="0" fontId="2" fillId="34" borderId="13" xfId="0" applyFont="1" applyFill="1" applyBorder="1" applyAlignment="1">
      <alignment vertical="top" wrapText="1"/>
    </xf>
    <xf numFmtId="0" fontId="0" fillId="34" borderId="14" xfId="0" applyFont="1" applyFill="1" applyBorder="1" applyAlignment="1">
      <alignment horizontal="right" vertical="top" wrapText="1"/>
    </xf>
    <xf numFmtId="0" fontId="0" fillId="34" borderId="15" xfId="0" applyFont="1" applyFill="1" applyBorder="1" applyAlignment="1">
      <alignment horizontal="right" vertical="top"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 fillId="35" borderId="18" xfId="0" applyNumberFormat="1" applyFont="1" applyFill="1" applyBorder="1" applyAlignment="1">
      <alignment horizontal="center" vertical="center" wrapText="1"/>
    </xf>
    <xf numFmtId="0" fontId="2" fillId="35"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35" borderId="20" xfId="0" applyNumberFormat="1" applyFont="1" applyFill="1" applyBorder="1" applyAlignment="1">
      <alignment horizontal="center" vertical="center" wrapText="1"/>
    </xf>
    <xf numFmtId="0" fontId="10" fillId="34" borderId="13" xfId="0" applyFont="1" applyFill="1" applyBorder="1" applyAlignment="1">
      <alignment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 fillId="0" borderId="0" xfId="0" applyFont="1" applyAlignment="1">
      <alignment vertical="center"/>
    </xf>
    <xf numFmtId="0" fontId="12" fillId="33" borderId="13" xfId="0" applyFont="1" applyFill="1" applyBorder="1" applyAlignment="1">
      <alignment vertical="top" wrapText="1"/>
    </xf>
    <xf numFmtId="0" fontId="12" fillId="33" borderId="21" xfId="0" applyNumberFormat="1" applyFont="1" applyFill="1" applyBorder="1" applyAlignment="1">
      <alignment horizontal="center" vertical="top" wrapText="1"/>
    </xf>
    <xf numFmtId="0" fontId="12" fillId="33" borderId="22" xfId="0" applyNumberFormat="1" applyFont="1" applyFill="1" applyBorder="1" applyAlignment="1">
      <alignment horizontal="center" vertical="top" wrapText="1"/>
    </xf>
    <xf numFmtId="0" fontId="2" fillId="0" borderId="18"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11" fillId="34" borderId="12" xfId="0" applyFont="1" applyFill="1" applyBorder="1" applyAlignment="1">
      <alignment vertical="top" wrapText="1"/>
    </xf>
    <xf numFmtId="0" fontId="12" fillId="33" borderId="21" xfId="0" applyNumberFormat="1" applyFont="1" applyFill="1" applyBorder="1" applyAlignment="1">
      <alignment horizontal="center" vertical="center" wrapText="1"/>
    </xf>
    <xf numFmtId="0" fontId="12" fillId="33" borderId="21" xfId="0" applyNumberFormat="1" applyFont="1" applyFill="1" applyBorder="1" applyAlignment="1">
      <alignment horizontal="center" vertical="center"/>
    </xf>
    <xf numFmtId="0" fontId="12" fillId="33" borderId="22" xfId="0" applyNumberFormat="1" applyFont="1" applyFill="1" applyBorder="1" applyAlignment="1">
      <alignment horizontal="center" vertical="center"/>
    </xf>
    <xf numFmtId="0" fontId="2" fillId="0" borderId="1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12" fillId="33" borderId="25" xfId="0" applyFont="1" applyFill="1" applyBorder="1" applyAlignment="1">
      <alignment vertical="top" wrapText="1"/>
    </xf>
    <xf numFmtId="0" fontId="12" fillId="33" borderId="25" xfId="0" applyFont="1" applyFill="1" applyBorder="1" applyAlignment="1">
      <alignment horizontal="center" vertical="center" wrapText="1"/>
    </xf>
    <xf numFmtId="0" fontId="13" fillId="0" borderId="0" xfId="0" applyFont="1" applyFill="1" applyAlignment="1">
      <alignment/>
    </xf>
    <xf numFmtId="0" fontId="2" fillId="34" borderId="13" xfId="0" applyFont="1" applyFill="1" applyBorder="1" applyAlignment="1">
      <alignment horizontal="left" vertical="top" wrapText="1"/>
    </xf>
    <xf numFmtId="0" fontId="9" fillId="35" borderId="26" xfId="0" applyNumberFormat="1" applyFont="1" applyFill="1" applyBorder="1" applyAlignment="1">
      <alignment horizontal="center" vertical="center" wrapText="1"/>
    </xf>
    <xf numFmtId="0" fontId="9"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1" xfId="0" applyNumberFormat="1" applyFont="1" applyBorder="1" applyAlignment="1">
      <alignment horizontal="center" vertical="center"/>
    </xf>
    <xf numFmtId="0" fontId="2" fillId="0" borderId="22" xfId="0" applyNumberFormat="1" applyFont="1" applyFill="1" applyBorder="1" applyAlignment="1">
      <alignment horizontal="center" vertical="center" wrapText="1"/>
    </xf>
    <xf numFmtId="0" fontId="13" fillId="33" borderId="21" xfId="0" applyNumberFormat="1" applyFont="1" applyFill="1" applyBorder="1" applyAlignment="1">
      <alignment horizontal="center" vertical="center" wrapText="1"/>
    </xf>
    <xf numFmtId="0" fontId="13" fillId="33" borderId="21" xfId="0" applyNumberFormat="1" applyFont="1" applyFill="1" applyBorder="1" applyAlignment="1">
      <alignment horizontal="center" vertical="center"/>
    </xf>
    <xf numFmtId="0" fontId="13" fillId="33" borderId="22" xfId="0" applyNumberFormat="1" applyFont="1" applyFill="1" applyBorder="1" applyAlignment="1">
      <alignment horizontal="center" vertical="center"/>
    </xf>
    <xf numFmtId="0" fontId="2" fillId="0" borderId="20" xfId="0" applyNumberFormat="1" applyFont="1" applyBorder="1" applyAlignment="1">
      <alignment horizontal="center" vertical="center"/>
    </xf>
    <xf numFmtId="9" fontId="0" fillId="0" borderId="10" xfId="59" applyFont="1" applyBorder="1" applyAlignment="1">
      <alignment horizontal="center" vertical="center" wrapText="1"/>
    </xf>
    <xf numFmtId="10" fontId="0" fillId="36" borderId="10" xfId="59"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2" fillId="0" borderId="19" xfId="0" applyNumberFormat="1" applyFont="1" applyBorder="1" applyAlignment="1" quotePrefix="1">
      <alignment horizontal="center" vertical="center"/>
    </xf>
    <xf numFmtId="0" fontId="2" fillId="35" borderId="27" xfId="0" applyFont="1" applyFill="1" applyBorder="1" applyAlignment="1">
      <alignment horizontal="center" vertical="center" wrapText="1"/>
    </xf>
    <xf numFmtId="0" fontId="0" fillId="34" borderId="28" xfId="0" applyFont="1" applyFill="1" applyBorder="1" applyAlignment="1">
      <alignment horizontal="right" vertical="top" wrapText="1"/>
    </xf>
    <xf numFmtId="0" fontId="2" fillId="34" borderId="14" xfId="0" applyFont="1" applyFill="1" applyBorder="1" applyAlignment="1">
      <alignment vertical="top" wrapText="1"/>
    </xf>
    <xf numFmtId="0" fontId="0" fillId="0" borderId="29"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33"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2" fillId="34" borderId="35" xfId="0" applyFont="1" applyFill="1" applyBorder="1" applyAlignment="1">
      <alignment vertical="top" wrapText="1"/>
    </xf>
    <xf numFmtId="0" fontId="0" fillId="0" borderId="17" xfId="0" applyNumberFormat="1" applyFont="1" applyBorder="1" applyAlignment="1">
      <alignment horizontal="center" vertical="center"/>
    </xf>
    <xf numFmtId="9" fontId="2" fillId="0" borderId="18" xfId="59" applyFont="1" applyBorder="1" applyAlignment="1">
      <alignment horizontal="center" vertical="center" wrapText="1"/>
    </xf>
    <xf numFmtId="168" fontId="2" fillId="0" borderId="18" xfId="59" applyNumberFormat="1" applyFont="1" applyBorder="1" applyAlignment="1">
      <alignment horizontal="center" vertical="center" wrapText="1"/>
    </xf>
    <xf numFmtId="168" fontId="0" fillId="0" borderId="10" xfId="59" applyNumberFormat="1" applyFont="1" applyBorder="1" applyAlignment="1">
      <alignment horizontal="center" vertical="center" wrapText="1"/>
    </xf>
    <xf numFmtId="9" fontId="0" fillId="0" borderId="11" xfId="59" applyFont="1" applyBorder="1" applyAlignment="1">
      <alignment horizontal="center" vertical="center" wrapText="1"/>
    </xf>
    <xf numFmtId="168" fontId="0" fillId="0" borderId="11" xfId="59" applyNumberFormat="1" applyFont="1" applyBorder="1" applyAlignment="1">
      <alignment horizontal="center" vertical="center" wrapText="1"/>
    </xf>
    <xf numFmtId="0" fontId="2" fillId="0" borderId="33"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34" borderId="36" xfId="0" applyFont="1" applyFill="1" applyBorder="1" applyAlignment="1">
      <alignment vertical="top" wrapText="1"/>
    </xf>
    <xf numFmtId="0" fontId="2" fillId="34" borderId="21" xfId="0" applyFont="1" applyFill="1" applyBorder="1" applyAlignment="1">
      <alignment horizontal="center" vertical="top" wrapText="1"/>
    </xf>
    <xf numFmtId="0" fontId="9" fillId="33" borderId="11" xfId="0" applyFont="1" applyFill="1" applyBorder="1" applyAlignment="1">
      <alignment horizontal="center" vertical="top" wrapText="1"/>
    </xf>
    <xf numFmtId="2" fontId="0" fillId="0" borderId="11" xfId="59"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0" fontId="9" fillId="33" borderId="11" xfId="0" applyFont="1" applyFill="1" applyBorder="1" applyAlignment="1">
      <alignment horizontal="center" vertical="center" wrapText="1"/>
    </xf>
    <xf numFmtId="10" fontId="0" fillId="0" borderId="11" xfId="59" applyNumberFormat="1" applyFont="1" applyBorder="1" applyAlignment="1">
      <alignment horizontal="center" vertical="center" wrapText="1"/>
    </xf>
    <xf numFmtId="10" fontId="0" fillId="0" borderId="11" xfId="0" applyNumberFormat="1" applyFont="1" applyBorder="1" applyAlignment="1" quotePrefix="1">
      <alignment horizontal="center" vertical="center" wrapText="1"/>
    </xf>
    <xf numFmtId="10" fontId="0" fillId="0" borderId="11" xfId="0" applyNumberFormat="1" applyFont="1" applyBorder="1" applyAlignment="1">
      <alignment horizontal="center" vertical="center" wrapText="1"/>
    </xf>
    <xf numFmtId="10" fontId="0" fillId="36" borderId="11" xfId="59" applyNumberFormat="1" applyFont="1" applyFill="1" applyBorder="1" applyAlignment="1">
      <alignment horizontal="center" vertical="center" wrapText="1"/>
    </xf>
    <xf numFmtId="0" fontId="8" fillId="36"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11" xfId="0" applyFont="1" applyBorder="1" applyAlignment="1">
      <alignment horizontal="center" vertical="center"/>
    </xf>
    <xf numFmtId="0" fontId="2" fillId="34" borderId="37" xfId="0" applyFont="1" applyFill="1" applyBorder="1" applyAlignment="1">
      <alignment horizontal="center" vertical="top" wrapText="1"/>
    </xf>
    <xf numFmtId="0" fontId="9" fillId="33" borderId="38" xfId="0" applyFont="1" applyFill="1" applyBorder="1" applyAlignment="1">
      <alignment horizontal="center" vertical="top" wrapText="1"/>
    </xf>
    <xf numFmtId="10" fontId="0" fillId="0" borderId="38" xfId="0" applyNumberFormat="1" applyFont="1" applyBorder="1" applyAlignment="1" quotePrefix="1">
      <alignment horizontal="center" vertical="center" wrapText="1"/>
    </xf>
    <xf numFmtId="10" fontId="0" fillId="0" borderId="38" xfId="0" applyNumberFormat="1" applyFont="1" applyBorder="1" applyAlignment="1">
      <alignment horizontal="center" vertical="center" wrapText="1"/>
    </xf>
    <xf numFmtId="10" fontId="0" fillId="36" borderId="38" xfId="59" applyNumberFormat="1" applyFont="1" applyFill="1" applyBorder="1" applyAlignment="1">
      <alignment horizontal="center" vertical="center" wrapText="1"/>
    </xf>
    <xf numFmtId="0" fontId="8" fillId="36" borderId="38" xfId="0" applyFont="1" applyFill="1" applyBorder="1" applyAlignment="1">
      <alignment horizontal="center" vertical="center"/>
    </xf>
    <xf numFmtId="0" fontId="7"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34" borderId="40" xfId="0" applyFont="1" applyFill="1" applyBorder="1" applyAlignment="1">
      <alignment vertical="top" wrapText="1"/>
    </xf>
    <xf numFmtId="0" fontId="2" fillId="34" borderId="18" xfId="0" applyFont="1" applyFill="1" applyBorder="1" applyAlignment="1">
      <alignment horizontal="center" vertical="top" wrapText="1"/>
    </xf>
    <xf numFmtId="0" fontId="9" fillId="33" borderId="41" xfId="0" applyFont="1" applyFill="1" applyBorder="1" applyAlignment="1">
      <alignment vertical="top" wrapText="1"/>
    </xf>
    <xf numFmtId="0" fontId="0" fillId="34" borderId="41" xfId="0" applyFont="1" applyFill="1" applyBorder="1" applyAlignment="1">
      <alignment vertical="top" wrapText="1"/>
    </xf>
    <xf numFmtId="2" fontId="0" fillId="0" borderId="23" xfId="0" applyNumberFormat="1" applyFont="1" applyBorder="1" applyAlignment="1">
      <alignment horizontal="center" vertical="center"/>
    </xf>
    <xf numFmtId="9" fontId="0" fillId="0" borderId="23" xfId="0" applyNumberFormat="1" applyFont="1" applyBorder="1" applyAlignment="1">
      <alignment horizontal="center" vertical="center" wrapText="1"/>
    </xf>
    <xf numFmtId="0" fontId="3" fillId="34" borderId="41" xfId="0" applyFont="1" applyFill="1" applyBorder="1" applyAlignment="1">
      <alignment vertical="top" wrapText="1"/>
    </xf>
    <xf numFmtId="1" fontId="0" fillId="0" borderId="23" xfId="0" applyNumberFormat="1" applyFont="1" applyBorder="1" applyAlignment="1">
      <alignment horizontal="center" vertical="center" wrapText="1"/>
    </xf>
    <xf numFmtId="9" fontId="0" fillId="0" borderId="23" xfId="59" applyFont="1" applyBorder="1" applyAlignment="1">
      <alignment horizontal="center" vertical="center" wrapText="1"/>
    </xf>
    <xf numFmtId="0" fontId="9" fillId="33" borderId="23" xfId="0" applyFont="1" applyFill="1" applyBorder="1" applyAlignment="1">
      <alignment horizontal="center" vertical="center"/>
    </xf>
    <xf numFmtId="10" fontId="0" fillId="0" borderId="23" xfId="59" applyNumberFormat="1" applyFont="1" applyBorder="1" applyAlignment="1">
      <alignment horizontal="center" vertical="center" wrapText="1"/>
    </xf>
    <xf numFmtId="0" fontId="0" fillId="34" borderId="42" xfId="0" applyFont="1" applyFill="1" applyBorder="1" applyAlignment="1">
      <alignment vertical="top" wrapText="1"/>
    </xf>
    <xf numFmtId="0" fontId="0" fillId="34" borderId="43" xfId="0" applyFont="1" applyFill="1" applyBorder="1"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35" borderId="27" xfId="0" applyNumberFormat="1" applyFont="1" applyFill="1" applyBorder="1" applyAlignment="1">
      <alignment horizontal="center" vertical="center" wrapText="1"/>
    </xf>
    <xf numFmtId="0" fontId="2" fillId="35" borderId="44" xfId="0" applyNumberFormat="1" applyFont="1" applyFill="1" applyBorder="1" applyAlignment="1">
      <alignment horizontal="center" vertical="center" wrapText="1"/>
    </xf>
    <xf numFmtId="0" fontId="2" fillId="35" borderId="45" xfId="0" applyNumberFormat="1" applyFont="1" applyFill="1" applyBorder="1" applyAlignment="1">
      <alignment horizontal="center" vertical="center" wrapText="1"/>
    </xf>
    <xf numFmtId="0" fontId="2" fillId="34" borderId="14" xfId="0" applyFont="1" applyFill="1" applyBorder="1" applyAlignment="1">
      <alignment vertical="center" wrapText="1"/>
    </xf>
    <xf numFmtId="0" fontId="2" fillId="0" borderId="26"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34" borderId="44" xfId="0" applyFont="1" applyFill="1" applyBorder="1" applyAlignment="1">
      <alignment horizontal="center" vertical="top" wrapText="1"/>
    </xf>
    <xf numFmtId="0" fontId="9" fillId="33" borderId="46" xfId="0" applyFont="1" applyFill="1" applyBorder="1" applyAlignment="1">
      <alignment horizontal="center" vertical="top" wrapText="1"/>
    </xf>
    <xf numFmtId="2" fontId="0" fillId="0" borderId="47" xfId="59" applyNumberFormat="1" applyFont="1" applyBorder="1" applyAlignment="1">
      <alignment horizontal="center" vertical="center" wrapText="1"/>
    </xf>
    <xf numFmtId="9" fontId="0" fillId="0" borderId="47" xfId="59" applyFont="1" applyBorder="1" applyAlignment="1">
      <alignment horizontal="center" vertical="center" wrapText="1"/>
    </xf>
    <xf numFmtId="0" fontId="9" fillId="33" borderId="47" xfId="0" applyFont="1" applyFill="1" applyBorder="1" applyAlignment="1">
      <alignment horizontal="center" vertical="center" wrapText="1"/>
    </xf>
    <xf numFmtId="10" fontId="0" fillId="0" borderId="30" xfId="0" applyNumberFormat="1" applyFont="1" applyBorder="1" applyAlignment="1" quotePrefix="1">
      <alignment horizontal="center" vertical="center" wrapText="1"/>
    </xf>
    <xf numFmtId="0" fontId="9" fillId="33" borderId="38" xfId="0" applyFont="1" applyFill="1" applyBorder="1" applyAlignment="1">
      <alignment horizontal="center" vertical="center" wrapText="1"/>
    </xf>
    <xf numFmtId="9" fontId="2" fillId="0" borderId="38" xfId="59" applyFont="1" applyBorder="1" applyAlignment="1">
      <alignment horizontal="center" vertical="center" wrapText="1"/>
    </xf>
    <xf numFmtId="9" fontId="0" fillId="0" borderId="46" xfId="59" applyFont="1" applyBorder="1" applyAlignment="1">
      <alignment horizontal="center" vertical="center" wrapText="1"/>
    </xf>
    <xf numFmtId="0" fontId="9" fillId="33" borderId="46" xfId="0" applyFont="1" applyFill="1" applyBorder="1" applyAlignment="1">
      <alignment horizontal="center" vertical="center"/>
    </xf>
    <xf numFmtId="0" fontId="2" fillId="34" borderId="48" xfId="0" applyFont="1" applyFill="1" applyBorder="1" applyAlignment="1">
      <alignment horizontal="center" vertical="top" wrapText="1"/>
    </xf>
    <xf numFmtId="0" fontId="9" fillId="33" borderId="49" xfId="0" applyFont="1" applyFill="1" applyBorder="1" applyAlignment="1">
      <alignment horizontal="center" vertical="top" wrapText="1"/>
    </xf>
    <xf numFmtId="2" fontId="0" fillId="0" borderId="49" xfId="0" applyNumberFormat="1" applyFont="1" applyBorder="1" applyAlignment="1">
      <alignment horizontal="center" vertical="center"/>
    </xf>
    <xf numFmtId="1" fontId="0" fillId="0" borderId="49" xfId="0" applyNumberFormat="1" applyFont="1" applyBorder="1" applyAlignment="1">
      <alignment horizontal="center" vertical="center" wrapText="1"/>
    </xf>
    <xf numFmtId="9" fontId="0" fillId="0" borderId="49" xfId="59" applyFont="1" applyBorder="1" applyAlignment="1">
      <alignment horizontal="center" vertical="center" wrapText="1"/>
    </xf>
    <xf numFmtId="0" fontId="9" fillId="33" borderId="49" xfId="0" applyFont="1" applyFill="1" applyBorder="1" applyAlignment="1">
      <alignment horizontal="center" vertical="center"/>
    </xf>
    <xf numFmtId="0" fontId="0" fillId="0" borderId="11" xfId="59" applyNumberFormat="1" applyFont="1" applyBorder="1" applyAlignment="1">
      <alignment horizontal="center" vertical="center" wrapText="1"/>
    </xf>
    <xf numFmtId="0" fontId="2" fillId="0" borderId="38" xfId="59"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2" fontId="2" fillId="35" borderId="36" xfId="0" applyNumberFormat="1" applyFont="1" applyFill="1" applyBorder="1" applyAlignment="1">
      <alignment horizontal="center" vertical="center"/>
    </xf>
    <xf numFmtId="2" fontId="2" fillId="0" borderId="0" xfId="0" applyNumberFormat="1" applyFont="1" applyAlignment="1">
      <alignment/>
    </xf>
    <xf numFmtId="2" fontId="2" fillId="37" borderId="38" xfId="59" applyNumberFormat="1" applyFont="1" applyFill="1" applyBorder="1" applyAlignment="1">
      <alignment horizontal="center" vertical="center" wrapText="1"/>
    </xf>
    <xf numFmtId="9" fontId="2" fillId="37" borderId="38" xfId="59" applyFont="1" applyFill="1" applyBorder="1" applyAlignment="1">
      <alignment horizontal="center" vertical="center" wrapText="1"/>
    </xf>
    <xf numFmtId="10" fontId="55" fillId="0" borderId="38" xfId="59" applyNumberFormat="1" applyFont="1" applyBorder="1" applyAlignment="1">
      <alignment horizontal="center" vertical="center" wrapText="1"/>
    </xf>
    <xf numFmtId="10" fontId="55" fillId="0" borderId="39" xfId="59" applyNumberFormat="1" applyFont="1" applyBorder="1" applyAlignment="1">
      <alignment horizontal="center" vertical="center" wrapText="1"/>
    </xf>
    <xf numFmtId="9" fontId="56" fillId="0" borderId="49" xfId="0" applyNumberFormat="1" applyFont="1" applyBorder="1" applyAlignment="1">
      <alignment horizontal="center" vertical="center" wrapText="1"/>
    </xf>
    <xf numFmtId="10" fontId="56" fillId="0" borderId="49" xfId="59" applyNumberFormat="1" applyFont="1" applyBorder="1" applyAlignment="1">
      <alignment horizontal="center" vertical="center" wrapText="1"/>
    </xf>
    <xf numFmtId="0" fontId="2" fillId="33" borderId="11" xfId="0" applyFont="1" applyFill="1" applyBorder="1" applyAlignment="1">
      <alignment horizontal="center" vertical="center"/>
    </xf>
    <xf numFmtId="0" fontId="6" fillId="0" borderId="0" xfId="0" applyFont="1" applyAlignment="1">
      <alignment horizontal="left" wrapText="1"/>
    </xf>
    <xf numFmtId="0" fontId="18" fillId="0" borderId="5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arnwood.local\shares\Documents\Management%20Information\KPI\2017-2018\Q4\KPIs%20Spreadsheet%20for%20CBC%20-%20Qtr4%202017%20-%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DEPT - Charnwo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100"/>
  <sheetViews>
    <sheetView zoomScalePageLayoutView="0" workbookViewId="0" topLeftCell="A1">
      <pane ySplit="4" topLeftCell="A5" activePane="bottomLeft" state="frozen"/>
      <selection pane="topLeft" activeCell="A1" sqref="A1"/>
      <selection pane="bottomLeft" activeCell="A3" sqref="A3"/>
    </sheetView>
  </sheetViews>
  <sheetFormatPr defaultColWidth="9.140625" defaultRowHeight="26.25" customHeight="1"/>
  <cols>
    <col min="1" max="1" width="41.421875" style="0" customWidth="1"/>
    <col min="2" max="7" width="11.421875" style="0" customWidth="1"/>
    <col min="8" max="8" width="9.140625" style="25" customWidth="1"/>
  </cols>
  <sheetData>
    <row r="1" ht="26.25" customHeight="1">
      <c r="A1" s="3" t="s">
        <v>17</v>
      </c>
    </row>
    <row r="2" spans="1:8" ht="42.75" customHeight="1">
      <c r="A2" s="159" t="s">
        <v>18</v>
      </c>
      <c r="B2" s="159"/>
      <c r="C2" s="159"/>
      <c r="D2" s="159"/>
      <c r="E2" s="159"/>
      <c r="F2" s="159"/>
      <c r="G2" s="159"/>
      <c r="H2" s="2"/>
    </row>
    <row r="3" spans="1:8" ht="30" customHeight="1" thickBot="1">
      <c r="A3" s="14"/>
      <c r="B3" s="14"/>
      <c r="C3" s="14"/>
      <c r="D3" s="14"/>
      <c r="E3" s="14"/>
      <c r="F3" s="14"/>
      <c r="G3" s="14"/>
      <c r="H3" s="2"/>
    </row>
    <row r="4" spans="1:7" s="34" customFormat="1" ht="26.25" customHeight="1" thickBot="1">
      <c r="A4" s="31" t="s">
        <v>0</v>
      </c>
      <c r="B4" s="89" t="s">
        <v>111</v>
      </c>
      <c r="C4" s="32" t="s">
        <v>1</v>
      </c>
      <c r="D4" s="32" t="s">
        <v>2</v>
      </c>
      <c r="E4" s="32" t="s">
        <v>15</v>
      </c>
      <c r="F4" s="32" t="s">
        <v>16</v>
      </c>
      <c r="G4" s="33" t="s">
        <v>86</v>
      </c>
    </row>
    <row r="5" spans="1:7" s="34" customFormat="1" ht="26.25" customHeight="1" thickBot="1">
      <c r="A5" s="19" t="s">
        <v>95</v>
      </c>
      <c r="B5" s="70">
        <v>435.73</v>
      </c>
      <c r="C5" s="70">
        <v>424.59</v>
      </c>
      <c r="D5" s="70">
        <v>420.69</v>
      </c>
      <c r="E5" s="70"/>
      <c r="F5" s="70"/>
      <c r="G5" s="150"/>
    </row>
    <row r="6" spans="1:8" s="8" customFormat="1" ht="26.25" customHeight="1" thickBot="1">
      <c r="A6" s="19" t="s">
        <v>69</v>
      </c>
      <c r="B6" s="27">
        <v>215</v>
      </c>
      <c r="C6" s="27">
        <v>212</v>
      </c>
      <c r="D6" s="27">
        <v>214</v>
      </c>
      <c r="E6" s="27"/>
      <c r="F6" s="126"/>
      <c r="G6" s="150"/>
      <c r="H6" s="25" t="s">
        <v>61</v>
      </c>
    </row>
    <row r="7" spans="1:8" s="8" customFormat="1" ht="26.25" customHeight="1" thickBot="1">
      <c r="A7" s="72" t="s">
        <v>70</v>
      </c>
      <c r="B7" s="27">
        <v>309</v>
      </c>
      <c r="C7" s="27">
        <v>299</v>
      </c>
      <c r="D7" s="27">
        <v>304</v>
      </c>
      <c r="E7" s="27"/>
      <c r="F7" s="126"/>
      <c r="G7" s="150"/>
      <c r="H7" s="25" t="s">
        <v>61</v>
      </c>
    </row>
    <row r="8" spans="1:8" s="8" customFormat="1" ht="26.25" customHeight="1" thickBot="1">
      <c r="A8" s="72" t="s">
        <v>83</v>
      </c>
      <c r="B8" s="125">
        <v>524</v>
      </c>
      <c r="C8" s="125">
        <v>511</v>
      </c>
      <c r="D8" s="125">
        <v>518</v>
      </c>
      <c r="E8" s="125"/>
      <c r="F8" s="127"/>
      <c r="G8" s="150">
        <f>SUM(C8:F8)/4</f>
        <v>257.25</v>
      </c>
      <c r="H8" s="25" t="s">
        <v>61</v>
      </c>
    </row>
    <row r="9" spans="1:8" s="9" customFormat="1" ht="15.75" thickBot="1">
      <c r="A9" s="35" t="s">
        <v>28</v>
      </c>
      <c r="B9" s="36"/>
      <c r="C9" s="36"/>
      <c r="D9" s="36"/>
      <c r="E9" s="36"/>
      <c r="F9" s="36"/>
      <c r="G9" s="37"/>
      <c r="H9" s="26"/>
    </row>
    <row r="10" spans="1:8" s="8" customFormat="1" ht="26.25" customHeight="1" thickBot="1">
      <c r="A10" s="79" t="s">
        <v>96</v>
      </c>
      <c r="B10" s="38">
        <v>1.67</v>
      </c>
      <c r="C10" s="38">
        <v>0.8</v>
      </c>
      <c r="D10" s="38">
        <v>1.24</v>
      </c>
      <c r="E10" s="47"/>
      <c r="F10" s="38"/>
      <c r="G10" s="29"/>
      <c r="H10" s="25" t="s">
        <v>94</v>
      </c>
    </row>
    <row r="11" spans="1:8" s="8" customFormat="1" ht="26.25" customHeight="1" thickBot="1">
      <c r="A11" s="128" t="s">
        <v>108</v>
      </c>
      <c r="B11" s="129">
        <v>14</v>
      </c>
      <c r="C11" s="129">
        <v>6</v>
      </c>
      <c r="D11" s="129">
        <v>22</v>
      </c>
      <c r="E11" s="129"/>
      <c r="F11" s="129"/>
      <c r="G11" s="130"/>
      <c r="H11" s="25"/>
    </row>
    <row r="12" spans="1:8" s="8" customFormat="1" ht="26.25" customHeight="1" thickBot="1">
      <c r="A12" s="19" t="s">
        <v>48</v>
      </c>
      <c r="B12" s="38">
        <v>11</v>
      </c>
      <c r="C12" s="38">
        <v>13</v>
      </c>
      <c r="D12" s="38">
        <v>17</v>
      </c>
      <c r="E12" s="38"/>
      <c r="F12" s="38"/>
      <c r="G12" s="29"/>
      <c r="H12" s="25" t="s">
        <v>62</v>
      </c>
    </row>
    <row r="13" spans="1:8" s="8" customFormat="1" ht="26.25" customHeight="1" thickBot="1">
      <c r="A13" s="41" t="s">
        <v>105</v>
      </c>
      <c r="B13" s="38">
        <v>0</v>
      </c>
      <c r="C13" s="38">
        <v>3</v>
      </c>
      <c r="D13" s="38">
        <v>0</v>
      </c>
      <c r="E13" s="38"/>
      <c r="F13" s="38"/>
      <c r="G13" s="29"/>
      <c r="H13" s="25" t="s">
        <v>62</v>
      </c>
    </row>
    <row r="14" spans="1:8" s="8" customFormat="1" ht="26.25" customHeight="1" thickBot="1">
      <c r="A14" s="19" t="s">
        <v>42</v>
      </c>
      <c r="B14" s="38">
        <v>0</v>
      </c>
      <c r="C14" s="38">
        <v>0</v>
      </c>
      <c r="D14" s="38">
        <v>0</v>
      </c>
      <c r="E14" s="38"/>
      <c r="F14" s="38"/>
      <c r="G14" s="29"/>
      <c r="H14" s="25" t="s">
        <v>62</v>
      </c>
    </row>
    <row r="15" spans="1:8" s="8" customFormat="1" ht="26.25" customHeight="1" thickBot="1">
      <c r="A15" s="19" t="s">
        <v>43</v>
      </c>
      <c r="B15" s="38">
        <v>2</v>
      </c>
      <c r="C15" s="38">
        <v>3</v>
      </c>
      <c r="D15" s="38">
        <v>0</v>
      </c>
      <c r="E15" s="38"/>
      <c r="F15" s="38"/>
      <c r="G15" s="29"/>
      <c r="H15" s="25" t="s">
        <v>62</v>
      </c>
    </row>
    <row r="16" spans="1:8" s="8" customFormat="1" ht="15.75" thickBot="1">
      <c r="A16" s="35" t="s">
        <v>29</v>
      </c>
      <c r="B16" s="43"/>
      <c r="C16" s="42"/>
      <c r="D16" s="42"/>
      <c r="E16" s="43"/>
      <c r="F16" s="43"/>
      <c r="G16" s="44"/>
      <c r="H16" s="25"/>
    </row>
    <row r="17" spans="1:8" s="8" customFormat="1" ht="26.25" customHeight="1" thickBot="1">
      <c r="A17" s="19" t="s">
        <v>75</v>
      </c>
      <c r="B17" s="27">
        <v>477</v>
      </c>
      <c r="C17" s="27">
        <v>467</v>
      </c>
      <c r="D17" s="27">
        <v>466</v>
      </c>
      <c r="E17" s="27"/>
      <c r="F17" s="27"/>
      <c r="G17" s="28" t="s">
        <v>26</v>
      </c>
      <c r="H17" s="25"/>
    </row>
    <row r="18" spans="1:9" s="8" customFormat="1" ht="26.25" customHeight="1" thickBot="1">
      <c r="A18" s="19" t="s">
        <v>66</v>
      </c>
      <c r="B18" s="38">
        <v>69</v>
      </c>
      <c r="C18" s="38">
        <v>67</v>
      </c>
      <c r="D18" s="38">
        <v>63</v>
      </c>
      <c r="E18" s="38"/>
      <c r="F18" s="38"/>
      <c r="G18" s="45" t="s">
        <v>26</v>
      </c>
      <c r="H18" s="25"/>
      <c r="I18" s="151"/>
    </row>
    <row r="19" spans="1:9" ht="26.25" customHeight="1" thickBot="1">
      <c r="A19" s="19" t="s">
        <v>100</v>
      </c>
      <c r="B19" s="30">
        <v>26</v>
      </c>
      <c r="C19" s="27">
        <v>25</v>
      </c>
      <c r="D19" s="30">
        <v>25</v>
      </c>
      <c r="E19" s="30"/>
      <c r="F19" s="30"/>
      <c r="G19" s="28" t="s">
        <v>26</v>
      </c>
      <c r="I19" s="151"/>
    </row>
    <row r="20" spans="1:9" s="8" customFormat="1" ht="26.25" customHeight="1" thickBot="1">
      <c r="A20" s="19" t="s">
        <v>101</v>
      </c>
      <c r="B20" s="38">
        <v>3</v>
      </c>
      <c r="C20" s="38">
        <v>3</v>
      </c>
      <c r="D20" s="38">
        <v>3</v>
      </c>
      <c r="E20" s="38"/>
      <c r="F20" s="38"/>
      <c r="G20" s="45" t="s">
        <v>26</v>
      </c>
      <c r="H20" s="25"/>
      <c r="I20" s="151"/>
    </row>
    <row r="21" spans="1:9" s="8" customFormat="1" ht="26.25" customHeight="1" thickBot="1">
      <c r="A21" s="19" t="s">
        <v>72</v>
      </c>
      <c r="B21" s="27">
        <v>445</v>
      </c>
      <c r="C21" s="27">
        <v>434</v>
      </c>
      <c r="D21" s="27">
        <v>435</v>
      </c>
      <c r="E21" s="27"/>
      <c r="F21" s="27"/>
      <c r="G21" s="28" t="s">
        <v>26</v>
      </c>
      <c r="H21" s="25"/>
      <c r="I21" s="151"/>
    </row>
    <row r="22" spans="1:9" s="8" customFormat="1" ht="26.25" customHeight="1" thickBot="1">
      <c r="A22" s="19" t="s">
        <v>67</v>
      </c>
      <c r="B22" s="38">
        <v>25</v>
      </c>
      <c r="C22" s="38">
        <v>22</v>
      </c>
      <c r="D22" s="38">
        <v>20</v>
      </c>
      <c r="E22" s="38"/>
      <c r="F22" s="38"/>
      <c r="G22" s="45" t="s">
        <v>26</v>
      </c>
      <c r="H22" s="25"/>
      <c r="I22" s="151"/>
    </row>
    <row r="23" spans="1:9" s="8" customFormat="1" ht="26.25" customHeight="1" thickBot="1">
      <c r="A23" s="19" t="s">
        <v>102</v>
      </c>
      <c r="B23" s="38">
        <v>1</v>
      </c>
      <c r="C23" s="38">
        <v>1</v>
      </c>
      <c r="D23" s="38">
        <v>1</v>
      </c>
      <c r="E23" s="38"/>
      <c r="F23" s="38"/>
      <c r="G23" s="45" t="s">
        <v>26</v>
      </c>
      <c r="H23" s="25"/>
      <c r="I23" s="151"/>
    </row>
    <row r="24" spans="1:9" s="8" customFormat="1" ht="26.25" customHeight="1" thickBot="1">
      <c r="A24" s="19" t="s">
        <v>103</v>
      </c>
      <c r="B24" s="38">
        <v>10</v>
      </c>
      <c r="C24" s="38">
        <v>11</v>
      </c>
      <c r="D24" s="38">
        <v>11</v>
      </c>
      <c r="E24" s="38"/>
      <c r="F24" s="38"/>
      <c r="G24" s="45" t="s">
        <v>26</v>
      </c>
      <c r="H24" s="25"/>
      <c r="I24" s="151"/>
    </row>
    <row r="25" spans="1:9" s="8" customFormat="1" ht="26.25" customHeight="1" hidden="1">
      <c r="A25" s="19" t="s">
        <v>49</v>
      </c>
      <c r="B25" s="82"/>
      <c r="C25" s="82"/>
      <c r="D25" s="82"/>
      <c r="E25" s="82"/>
      <c r="F25" s="82"/>
      <c r="G25" s="45" t="s">
        <v>26</v>
      </c>
      <c r="H25" s="25" t="s">
        <v>77</v>
      </c>
      <c r="I25" s="151"/>
    </row>
    <row r="26" spans="1:9" ht="12.75" hidden="1" thickBot="1">
      <c r="A26" s="21" t="s">
        <v>37</v>
      </c>
      <c r="B26" s="83"/>
      <c r="C26" s="85"/>
      <c r="D26" s="83"/>
      <c r="E26" s="83"/>
      <c r="F26" s="83"/>
      <c r="G26" s="46" t="s">
        <v>26</v>
      </c>
      <c r="H26" s="25" t="s">
        <v>68</v>
      </c>
      <c r="I26" s="151"/>
    </row>
    <row r="27" spans="1:9" ht="12.75" hidden="1" thickBot="1">
      <c r="A27" s="21" t="s">
        <v>38</v>
      </c>
      <c r="B27" s="83"/>
      <c r="C27" s="85"/>
      <c r="D27" s="83"/>
      <c r="E27" s="83"/>
      <c r="F27" s="83"/>
      <c r="G27" s="46" t="s">
        <v>26</v>
      </c>
      <c r="H27" s="25" t="s">
        <v>68</v>
      </c>
      <c r="I27" s="151"/>
    </row>
    <row r="28" spans="1:9" ht="12.75" hidden="1" thickBot="1">
      <c r="A28" s="21" t="s">
        <v>40</v>
      </c>
      <c r="B28" s="83"/>
      <c r="C28" s="85"/>
      <c r="D28" s="83"/>
      <c r="E28" s="83"/>
      <c r="F28" s="83"/>
      <c r="G28" s="46" t="s">
        <v>26</v>
      </c>
      <c r="H28" s="25" t="s">
        <v>68</v>
      </c>
      <c r="I28" s="151"/>
    </row>
    <row r="29" spans="1:9" ht="12.75" hidden="1" thickBot="1">
      <c r="A29" s="21" t="s">
        <v>41</v>
      </c>
      <c r="B29" s="83"/>
      <c r="C29" s="85"/>
      <c r="D29" s="83"/>
      <c r="E29" s="83"/>
      <c r="F29" s="83"/>
      <c r="G29" s="46" t="s">
        <v>26</v>
      </c>
      <c r="H29" s="25" t="s">
        <v>68</v>
      </c>
      <c r="I29" s="151"/>
    </row>
    <row r="30" spans="1:9" ht="12.75" hidden="1" thickBot="1">
      <c r="A30" s="71" t="s">
        <v>46</v>
      </c>
      <c r="B30" s="83"/>
      <c r="C30" s="85"/>
      <c r="D30" s="83"/>
      <c r="E30" s="83"/>
      <c r="F30" s="83"/>
      <c r="G30" s="46" t="s">
        <v>26</v>
      </c>
      <c r="H30" s="25" t="s">
        <v>68</v>
      </c>
      <c r="I30" s="151"/>
    </row>
    <row r="31" spans="1:9" ht="12.75" hidden="1" thickBot="1">
      <c r="A31" s="71" t="s">
        <v>47</v>
      </c>
      <c r="B31" s="83"/>
      <c r="C31" s="85"/>
      <c r="D31" s="83"/>
      <c r="E31" s="83"/>
      <c r="F31" s="83"/>
      <c r="G31" s="46" t="s">
        <v>26</v>
      </c>
      <c r="H31" s="25" t="s">
        <v>68</v>
      </c>
      <c r="I31" s="151"/>
    </row>
    <row r="32" spans="1:9" ht="12.75" hidden="1" thickBot="1">
      <c r="A32" s="21" t="s">
        <v>39</v>
      </c>
      <c r="B32" s="74"/>
      <c r="C32" s="73"/>
      <c r="D32" s="74"/>
      <c r="E32" s="74"/>
      <c r="F32" s="74"/>
      <c r="G32" s="77" t="s">
        <v>26</v>
      </c>
      <c r="H32" s="25" t="s">
        <v>68</v>
      </c>
      <c r="I32" s="151"/>
    </row>
    <row r="33" spans="1:9" s="8" customFormat="1" ht="26.25" customHeight="1" hidden="1">
      <c r="A33" s="19" t="s">
        <v>50</v>
      </c>
      <c r="B33" s="81"/>
      <c r="C33" s="81"/>
      <c r="D33" s="81"/>
      <c r="E33" s="82"/>
      <c r="F33" s="81"/>
      <c r="G33" s="82">
        <v>0</v>
      </c>
      <c r="H33" s="25" t="s">
        <v>77</v>
      </c>
      <c r="I33" s="151"/>
    </row>
    <row r="34" spans="1:9" ht="12.75" hidden="1" thickBot="1">
      <c r="A34" s="21" t="s">
        <v>37</v>
      </c>
      <c r="B34" s="65"/>
      <c r="C34" s="84"/>
      <c r="D34" s="65"/>
      <c r="E34" s="83"/>
      <c r="F34" s="65"/>
      <c r="G34" s="83">
        <v>0.614</v>
      </c>
      <c r="H34" s="25" t="s">
        <v>68</v>
      </c>
      <c r="I34" s="151"/>
    </row>
    <row r="35" spans="1:9" ht="12.75" hidden="1" thickBot="1">
      <c r="A35" s="21" t="s">
        <v>38</v>
      </c>
      <c r="B35" s="65"/>
      <c r="C35" s="84"/>
      <c r="D35" s="65"/>
      <c r="E35" s="83"/>
      <c r="F35" s="65"/>
      <c r="G35" s="83">
        <v>0.814</v>
      </c>
      <c r="H35" s="25" t="s">
        <v>68</v>
      </c>
      <c r="I35" s="151"/>
    </row>
    <row r="36" spans="1:9" ht="12.75" hidden="1" thickBot="1">
      <c r="A36" s="21" t="s">
        <v>40</v>
      </c>
      <c r="B36" s="65"/>
      <c r="C36" s="84"/>
      <c r="D36" s="65"/>
      <c r="E36" s="83"/>
      <c r="F36" s="65"/>
      <c r="G36" s="83">
        <v>0.767</v>
      </c>
      <c r="H36" s="25" t="s">
        <v>68</v>
      </c>
      <c r="I36" s="151"/>
    </row>
    <row r="37" spans="1:9" ht="12.75" hidden="1" thickBot="1">
      <c r="A37" s="21" t="s">
        <v>41</v>
      </c>
      <c r="B37" s="65"/>
      <c r="C37" s="84"/>
      <c r="D37" s="65"/>
      <c r="E37" s="83"/>
      <c r="F37" s="65"/>
      <c r="G37" s="83">
        <v>0.757</v>
      </c>
      <c r="H37" s="25" t="s">
        <v>68</v>
      </c>
      <c r="I37" s="151"/>
    </row>
    <row r="38" spans="1:9" ht="12.75" hidden="1" thickBot="1">
      <c r="A38" s="71" t="s">
        <v>46</v>
      </c>
      <c r="B38" s="65"/>
      <c r="C38" s="84"/>
      <c r="D38" s="65"/>
      <c r="E38" s="83"/>
      <c r="F38" s="65"/>
      <c r="G38" s="83">
        <v>0.822</v>
      </c>
      <c r="H38" s="25" t="s">
        <v>68</v>
      </c>
      <c r="I38" s="151"/>
    </row>
    <row r="39" spans="1:9" ht="12.75" hidden="1" thickBot="1">
      <c r="A39" s="71" t="s">
        <v>47</v>
      </c>
      <c r="B39" s="6"/>
      <c r="C39" s="15"/>
      <c r="D39" s="6"/>
      <c r="E39" s="6"/>
      <c r="F39" s="6"/>
      <c r="G39" s="46" t="s">
        <v>26</v>
      </c>
      <c r="H39" s="25" t="s">
        <v>68</v>
      </c>
      <c r="I39" s="151"/>
    </row>
    <row r="40" spans="1:9" ht="12.75" hidden="1" thickBot="1">
      <c r="A40" s="21" t="s">
        <v>39</v>
      </c>
      <c r="B40" s="74"/>
      <c r="C40" s="73"/>
      <c r="D40" s="74"/>
      <c r="E40" s="74"/>
      <c r="F40" s="74"/>
      <c r="G40" s="77" t="s">
        <v>26</v>
      </c>
      <c r="H40" s="25" t="s">
        <v>68</v>
      </c>
      <c r="I40" s="151"/>
    </row>
    <row r="41" spans="1:9" s="8" customFormat="1" ht="26.25" customHeight="1" thickBot="1">
      <c r="A41" s="19" t="s">
        <v>76</v>
      </c>
      <c r="B41" s="27">
        <v>168</v>
      </c>
      <c r="C41" s="27">
        <v>162</v>
      </c>
      <c r="D41" s="27">
        <v>167</v>
      </c>
      <c r="E41" s="27"/>
      <c r="F41" s="27"/>
      <c r="G41" s="28" t="s">
        <v>26</v>
      </c>
      <c r="H41" s="25"/>
      <c r="I41" s="151"/>
    </row>
    <row r="42" spans="1:9" s="8" customFormat="1" ht="26.25" customHeight="1" thickBot="1">
      <c r="A42" s="19" t="s">
        <v>51</v>
      </c>
      <c r="B42" s="38">
        <v>356</v>
      </c>
      <c r="C42" s="38">
        <v>349</v>
      </c>
      <c r="D42" s="38">
        <v>351</v>
      </c>
      <c r="E42" s="38"/>
      <c r="F42" s="38"/>
      <c r="G42" s="45" t="s">
        <v>26</v>
      </c>
      <c r="H42" s="25"/>
      <c r="I42" s="151"/>
    </row>
    <row r="43" spans="1:9" s="8" customFormat="1" ht="26.25" customHeight="1" thickBot="1">
      <c r="A43" s="19" t="s">
        <v>52</v>
      </c>
      <c r="B43" s="38">
        <v>12</v>
      </c>
      <c r="C43" s="38">
        <v>12</v>
      </c>
      <c r="D43" s="38">
        <v>15</v>
      </c>
      <c r="E43" s="38"/>
      <c r="F43" s="38"/>
      <c r="G43" s="45" t="s">
        <v>26</v>
      </c>
      <c r="H43" s="25"/>
      <c r="I43" s="151"/>
    </row>
    <row r="44" spans="1:9" s="8" customFormat="1" ht="26.25" customHeight="1" thickBot="1">
      <c r="A44" s="19" t="s">
        <v>73</v>
      </c>
      <c r="B44" s="27">
        <v>200</v>
      </c>
      <c r="C44" s="27">
        <v>191</v>
      </c>
      <c r="D44" s="27">
        <v>199</v>
      </c>
      <c r="E44" s="27"/>
      <c r="F44" s="27"/>
      <c r="G44" s="28" t="s">
        <v>26</v>
      </c>
      <c r="H44" s="25"/>
      <c r="I44" s="151"/>
    </row>
    <row r="45" spans="1:9" s="8" customFormat="1" ht="26.25" customHeight="1" thickBot="1">
      <c r="A45" s="19" t="s">
        <v>53</v>
      </c>
      <c r="B45" s="38">
        <v>324</v>
      </c>
      <c r="C45" s="38">
        <v>320</v>
      </c>
      <c r="D45" s="38">
        <v>319</v>
      </c>
      <c r="E45" s="38"/>
      <c r="F45" s="38"/>
      <c r="G45" s="45" t="s">
        <v>26</v>
      </c>
      <c r="H45" s="25"/>
      <c r="I45" s="151"/>
    </row>
    <row r="46" spans="1:9" s="8" customFormat="1" ht="26.25" customHeight="1" thickBot="1">
      <c r="A46" s="19" t="s">
        <v>54</v>
      </c>
      <c r="B46" s="38">
        <v>164</v>
      </c>
      <c r="C46" s="38">
        <v>161</v>
      </c>
      <c r="D46" s="38">
        <v>161</v>
      </c>
      <c r="E46" s="38"/>
      <c r="F46" s="38"/>
      <c r="G46" s="45" t="s">
        <v>26</v>
      </c>
      <c r="H46" s="25"/>
      <c r="I46" s="151"/>
    </row>
    <row r="47" spans="1:9" s="8" customFormat="1" ht="26.25" customHeight="1" thickBot="1">
      <c r="A47" s="19" t="s">
        <v>74</v>
      </c>
      <c r="B47" s="27">
        <v>524</v>
      </c>
      <c r="C47" s="27">
        <v>511</v>
      </c>
      <c r="D47" s="27">
        <v>518</v>
      </c>
      <c r="E47" s="27"/>
      <c r="F47" s="27"/>
      <c r="G47" s="28" t="s">
        <v>26</v>
      </c>
      <c r="H47" s="25"/>
      <c r="I47" s="151"/>
    </row>
    <row r="48" spans="1:9" s="8" customFormat="1" ht="26.25" customHeight="1">
      <c r="A48" s="19" t="s">
        <v>110</v>
      </c>
      <c r="B48" s="38">
        <v>15</v>
      </c>
      <c r="C48" s="38">
        <v>13</v>
      </c>
      <c r="D48" s="38">
        <v>16</v>
      </c>
      <c r="E48" s="38"/>
      <c r="F48" s="38"/>
      <c r="G48" s="45" t="s">
        <v>26</v>
      </c>
      <c r="H48" s="25"/>
      <c r="I48" s="151"/>
    </row>
    <row r="49" spans="1:9" s="8" customFormat="1" ht="26.25" customHeight="1" hidden="1">
      <c r="A49" s="19" t="s">
        <v>55</v>
      </c>
      <c r="B49" s="38">
        <f>SUM(B50:B54)</f>
        <v>0</v>
      </c>
      <c r="C49" s="38"/>
      <c r="D49" s="38"/>
      <c r="E49" s="38"/>
      <c r="F49" s="38"/>
      <c r="G49" s="45" t="s">
        <v>26</v>
      </c>
      <c r="H49" s="25" t="s">
        <v>77</v>
      </c>
      <c r="I49" s="151">
        <f aca="true" t="shared" si="0" ref="I49:I82">SUM(C49:D49)/2</f>
        <v>0</v>
      </c>
    </row>
    <row r="50" spans="1:9" ht="12" hidden="1">
      <c r="A50" s="21" t="s">
        <v>37</v>
      </c>
      <c r="B50" s="6"/>
      <c r="C50" s="15"/>
      <c r="D50" s="6"/>
      <c r="E50" s="6"/>
      <c r="F50" s="6"/>
      <c r="G50" s="46" t="s">
        <v>26</v>
      </c>
      <c r="I50" s="151">
        <f t="shared" si="0"/>
        <v>0</v>
      </c>
    </row>
    <row r="51" spans="1:9" ht="12" hidden="1">
      <c r="A51" s="21" t="s">
        <v>38</v>
      </c>
      <c r="B51" s="6"/>
      <c r="C51" s="15"/>
      <c r="D51" s="6"/>
      <c r="E51" s="6"/>
      <c r="F51" s="6"/>
      <c r="G51" s="46" t="s">
        <v>26</v>
      </c>
      <c r="I51" s="151">
        <f t="shared" si="0"/>
        <v>0</v>
      </c>
    </row>
    <row r="52" spans="1:9" ht="12" hidden="1">
      <c r="A52" s="21" t="s">
        <v>40</v>
      </c>
      <c r="B52" s="6"/>
      <c r="C52" s="15"/>
      <c r="D52" s="6"/>
      <c r="E52" s="6"/>
      <c r="F52" s="6"/>
      <c r="G52" s="46" t="s">
        <v>26</v>
      </c>
      <c r="I52" s="151">
        <f t="shared" si="0"/>
        <v>0</v>
      </c>
    </row>
    <row r="53" spans="1:9" ht="12" hidden="1">
      <c r="A53" s="21" t="s">
        <v>41</v>
      </c>
      <c r="B53" s="6"/>
      <c r="C53" s="15"/>
      <c r="D53" s="6"/>
      <c r="E53" s="6"/>
      <c r="F53" s="6"/>
      <c r="G53" s="46" t="s">
        <v>26</v>
      </c>
      <c r="I53" s="151">
        <f t="shared" si="0"/>
        <v>0</v>
      </c>
    </row>
    <row r="54" spans="1:9" ht="12" hidden="1">
      <c r="A54" s="71" t="s">
        <v>46</v>
      </c>
      <c r="B54" s="6"/>
      <c r="C54" s="15"/>
      <c r="D54" s="6"/>
      <c r="E54" s="6"/>
      <c r="F54" s="6"/>
      <c r="G54" s="46" t="s">
        <v>26</v>
      </c>
      <c r="I54" s="151">
        <f t="shared" si="0"/>
        <v>0</v>
      </c>
    </row>
    <row r="55" spans="1:9" ht="12" hidden="1">
      <c r="A55" s="71" t="s">
        <v>47</v>
      </c>
      <c r="B55" s="6"/>
      <c r="C55" s="15"/>
      <c r="D55" s="6"/>
      <c r="E55" s="6"/>
      <c r="F55" s="6"/>
      <c r="G55" s="46" t="s">
        <v>26</v>
      </c>
      <c r="I55" s="151">
        <f t="shared" si="0"/>
        <v>0</v>
      </c>
    </row>
    <row r="56" spans="1:9" ht="12" hidden="1">
      <c r="A56" s="21" t="s">
        <v>39</v>
      </c>
      <c r="B56" s="74" t="s">
        <v>26</v>
      </c>
      <c r="C56" s="73"/>
      <c r="D56" s="74"/>
      <c r="E56" s="74"/>
      <c r="F56" s="74"/>
      <c r="G56" s="77" t="s">
        <v>26</v>
      </c>
      <c r="I56" s="151">
        <f t="shared" si="0"/>
        <v>0</v>
      </c>
    </row>
    <row r="57" spans="1:9" s="8" customFormat="1" ht="26.25" customHeight="1" hidden="1">
      <c r="A57" s="19" t="s">
        <v>56</v>
      </c>
      <c r="B57" s="38">
        <f>SUM(B58:B62)</f>
        <v>0</v>
      </c>
      <c r="C57" s="38"/>
      <c r="D57" s="38"/>
      <c r="E57" s="38"/>
      <c r="F57" s="38"/>
      <c r="G57" s="45" t="s">
        <v>26</v>
      </c>
      <c r="H57" s="25" t="s">
        <v>77</v>
      </c>
      <c r="I57" s="151">
        <f t="shared" si="0"/>
        <v>0</v>
      </c>
    </row>
    <row r="58" spans="1:9" ht="12" hidden="1">
      <c r="A58" s="21" t="s">
        <v>37</v>
      </c>
      <c r="B58" s="6"/>
      <c r="C58" s="15"/>
      <c r="D58" s="6"/>
      <c r="E58" s="6"/>
      <c r="F58" s="6"/>
      <c r="G58" s="46" t="s">
        <v>26</v>
      </c>
      <c r="I58" s="151">
        <f t="shared" si="0"/>
        <v>0</v>
      </c>
    </row>
    <row r="59" spans="1:9" ht="12" hidden="1">
      <c r="A59" s="21" t="s">
        <v>38</v>
      </c>
      <c r="B59" s="6"/>
      <c r="C59" s="15"/>
      <c r="D59" s="6"/>
      <c r="E59" s="6"/>
      <c r="F59" s="6"/>
      <c r="G59" s="46" t="s">
        <v>26</v>
      </c>
      <c r="I59" s="151">
        <f t="shared" si="0"/>
        <v>0</v>
      </c>
    </row>
    <row r="60" spans="1:9" ht="12" hidden="1">
      <c r="A60" s="21" t="s">
        <v>40</v>
      </c>
      <c r="B60" s="6"/>
      <c r="C60" s="15"/>
      <c r="D60" s="6"/>
      <c r="E60" s="6"/>
      <c r="F60" s="6"/>
      <c r="G60" s="46" t="s">
        <v>26</v>
      </c>
      <c r="I60" s="151">
        <f t="shared" si="0"/>
        <v>0</v>
      </c>
    </row>
    <row r="61" spans="1:9" ht="12" hidden="1">
      <c r="A61" s="21" t="s">
        <v>41</v>
      </c>
      <c r="B61" s="6"/>
      <c r="C61" s="15"/>
      <c r="D61" s="6"/>
      <c r="E61" s="6"/>
      <c r="F61" s="6"/>
      <c r="G61" s="46" t="s">
        <v>26</v>
      </c>
      <c r="I61" s="151">
        <f t="shared" si="0"/>
        <v>0</v>
      </c>
    </row>
    <row r="62" spans="1:9" ht="12" hidden="1">
      <c r="A62" s="71" t="s">
        <v>46</v>
      </c>
      <c r="B62" s="6"/>
      <c r="C62" s="15"/>
      <c r="D62" s="6"/>
      <c r="E62" s="6"/>
      <c r="F62" s="6"/>
      <c r="G62" s="46" t="s">
        <v>26</v>
      </c>
      <c r="I62" s="151">
        <f t="shared" si="0"/>
        <v>0</v>
      </c>
    </row>
    <row r="63" spans="1:9" ht="12" hidden="1">
      <c r="A63" s="71" t="s">
        <v>47</v>
      </c>
      <c r="B63" s="6"/>
      <c r="C63" s="15"/>
      <c r="D63" s="6"/>
      <c r="E63" s="6"/>
      <c r="F63" s="6"/>
      <c r="G63" s="46" t="s">
        <v>26</v>
      </c>
      <c r="I63" s="151">
        <f t="shared" si="0"/>
        <v>0</v>
      </c>
    </row>
    <row r="64" spans="1:9" ht="12.75" hidden="1" thickBot="1">
      <c r="A64" s="22" t="s">
        <v>39</v>
      </c>
      <c r="B64" s="76" t="s">
        <v>26</v>
      </c>
      <c r="C64" s="75"/>
      <c r="D64" s="76"/>
      <c r="E64" s="76"/>
      <c r="F64" s="76"/>
      <c r="G64" s="78" t="s">
        <v>26</v>
      </c>
      <c r="I64" s="151">
        <f t="shared" si="0"/>
        <v>0</v>
      </c>
    </row>
    <row r="65" spans="1:9" s="53" customFormat="1" ht="15" hidden="1">
      <c r="A65" s="51" t="s">
        <v>30</v>
      </c>
      <c r="B65" s="52"/>
      <c r="C65" s="52"/>
      <c r="D65" s="52"/>
      <c r="E65" s="52"/>
      <c r="F65" s="52"/>
      <c r="G65" s="52"/>
      <c r="I65" s="151">
        <f t="shared" si="0"/>
        <v>0</v>
      </c>
    </row>
    <row r="66" spans="1:9" ht="26.25" customHeight="1" hidden="1">
      <c r="A66" s="19" t="s">
        <v>60</v>
      </c>
      <c r="B66" s="47">
        <f>SUM(B67:B68)</f>
        <v>0</v>
      </c>
      <c r="C66" s="47"/>
      <c r="D66" s="47"/>
      <c r="E66" s="47"/>
      <c r="F66" s="47"/>
      <c r="G66" s="48">
        <f aca="true" t="shared" si="1" ref="G66:G82">SUM(C66:F66)</f>
        <v>0</v>
      </c>
      <c r="H66" s="26" t="s">
        <v>62</v>
      </c>
      <c r="I66" s="151">
        <f t="shared" si="0"/>
        <v>0</v>
      </c>
    </row>
    <row r="67" spans="1:9" ht="12.75" hidden="1" thickBot="1">
      <c r="A67" s="21" t="s">
        <v>25</v>
      </c>
      <c r="B67" s="17"/>
      <c r="C67" s="18"/>
      <c r="D67" s="17"/>
      <c r="E67" s="17"/>
      <c r="F67" s="17"/>
      <c r="G67" s="49">
        <f t="shared" si="1"/>
        <v>0</v>
      </c>
      <c r="H67" s="26" t="s">
        <v>62</v>
      </c>
      <c r="I67" s="151">
        <f t="shared" si="0"/>
        <v>0</v>
      </c>
    </row>
    <row r="68" spans="1:9" ht="12.75" hidden="1" thickBot="1">
      <c r="A68" s="22" t="s">
        <v>45</v>
      </c>
      <c r="B68" s="24"/>
      <c r="C68" s="23"/>
      <c r="D68" s="24"/>
      <c r="E68" s="24"/>
      <c r="F68" s="24"/>
      <c r="G68" s="50">
        <f t="shared" si="1"/>
        <v>0</v>
      </c>
      <c r="H68" s="26" t="s">
        <v>62</v>
      </c>
      <c r="I68" s="151">
        <f t="shared" si="0"/>
        <v>0</v>
      </c>
    </row>
    <row r="69" spans="1:9" ht="12.75" hidden="1" thickBot="1">
      <c r="A69" s="54" t="s">
        <v>63</v>
      </c>
      <c r="B69" s="56"/>
      <c r="C69" s="55"/>
      <c r="D69" s="56"/>
      <c r="E69" s="56"/>
      <c r="F69" s="56"/>
      <c r="G69" s="57">
        <f t="shared" si="1"/>
        <v>0</v>
      </c>
      <c r="H69" s="26" t="s">
        <v>62</v>
      </c>
      <c r="I69" s="151">
        <f t="shared" si="0"/>
        <v>0</v>
      </c>
    </row>
    <row r="70" spans="1:9" ht="24.75" hidden="1" thickBot="1">
      <c r="A70" s="20" t="s">
        <v>64</v>
      </c>
      <c r="B70" s="59"/>
      <c r="C70" s="58"/>
      <c r="D70" s="58"/>
      <c r="E70" s="59"/>
      <c r="F70" s="59"/>
      <c r="G70" s="60">
        <f t="shared" si="1"/>
        <v>0</v>
      </c>
      <c r="H70" s="26" t="s">
        <v>62</v>
      </c>
      <c r="I70" s="151">
        <f t="shared" si="0"/>
        <v>0</v>
      </c>
    </row>
    <row r="71" spans="1:9" ht="26.25" customHeight="1" hidden="1">
      <c r="A71" s="19" t="s">
        <v>57</v>
      </c>
      <c r="B71" s="47">
        <f>SUM(B72:B74)</f>
        <v>0</v>
      </c>
      <c r="C71" s="47"/>
      <c r="D71" s="47"/>
      <c r="E71" s="47"/>
      <c r="F71" s="47"/>
      <c r="G71" s="48">
        <f t="shared" si="1"/>
        <v>0</v>
      </c>
      <c r="H71" s="26" t="s">
        <v>62</v>
      </c>
      <c r="I71" s="151">
        <f t="shared" si="0"/>
        <v>0</v>
      </c>
    </row>
    <row r="72" spans="1:9" ht="12.75" hidden="1" thickBot="1">
      <c r="A72" s="21" t="s">
        <v>34</v>
      </c>
      <c r="B72" s="17"/>
      <c r="C72" s="18"/>
      <c r="D72" s="17"/>
      <c r="E72" s="17"/>
      <c r="F72" s="17"/>
      <c r="G72" s="49">
        <f t="shared" si="1"/>
        <v>0</v>
      </c>
      <c r="H72" s="26" t="s">
        <v>62</v>
      </c>
      <c r="I72" s="151">
        <f t="shared" si="0"/>
        <v>0</v>
      </c>
    </row>
    <row r="73" spans="1:9" ht="12.75" hidden="1" thickBot="1">
      <c r="A73" s="21" t="s">
        <v>35</v>
      </c>
      <c r="B73" s="16"/>
      <c r="C73" s="15"/>
      <c r="D73" s="6"/>
      <c r="E73" s="16"/>
      <c r="F73" s="16"/>
      <c r="G73" s="49">
        <f t="shared" si="1"/>
        <v>0</v>
      </c>
      <c r="H73" s="26" t="s">
        <v>62</v>
      </c>
      <c r="I73" s="151">
        <f t="shared" si="0"/>
        <v>0</v>
      </c>
    </row>
    <row r="74" spans="1:9" ht="12.75" hidden="1" thickBot="1">
      <c r="A74" s="22" t="s">
        <v>36</v>
      </c>
      <c r="B74" s="80"/>
      <c r="C74" s="39"/>
      <c r="D74" s="40"/>
      <c r="E74" s="80"/>
      <c r="F74" s="80"/>
      <c r="G74" s="50">
        <f t="shared" si="1"/>
        <v>0</v>
      </c>
      <c r="H74" s="26" t="s">
        <v>62</v>
      </c>
      <c r="I74" s="151">
        <f t="shared" si="0"/>
        <v>0</v>
      </c>
    </row>
    <row r="75" spans="1:9" ht="26.25" customHeight="1" hidden="1">
      <c r="A75" s="19" t="s">
        <v>58</v>
      </c>
      <c r="B75" s="47">
        <f>SUM(B76:B78)</f>
        <v>0</v>
      </c>
      <c r="C75" s="47"/>
      <c r="D75" s="47"/>
      <c r="E75" s="47"/>
      <c r="F75" s="47"/>
      <c r="G75" s="48">
        <f t="shared" si="1"/>
        <v>0</v>
      </c>
      <c r="H75" s="26" t="s">
        <v>62</v>
      </c>
      <c r="I75" s="151">
        <f t="shared" si="0"/>
        <v>0</v>
      </c>
    </row>
    <row r="76" spans="1:9" ht="12.75" hidden="1" thickBot="1">
      <c r="A76" s="21" t="s">
        <v>34</v>
      </c>
      <c r="B76" s="17"/>
      <c r="C76" s="18"/>
      <c r="D76" s="17"/>
      <c r="E76" s="17"/>
      <c r="F76" s="17"/>
      <c r="G76" s="49">
        <f t="shared" si="1"/>
        <v>0</v>
      </c>
      <c r="H76" s="26" t="s">
        <v>62</v>
      </c>
      <c r="I76" s="151">
        <f t="shared" si="0"/>
        <v>0</v>
      </c>
    </row>
    <row r="77" spans="1:9" ht="12.75" hidden="1" thickBot="1">
      <c r="A77" s="21" t="s">
        <v>35</v>
      </c>
      <c r="B77" s="16"/>
      <c r="C77" s="15"/>
      <c r="D77" s="6"/>
      <c r="E77" s="16"/>
      <c r="F77" s="16"/>
      <c r="G77" s="49">
        <f t="shared" si="1"/>
        <v>0</v>
      </c>
      <c r="H77" s="26" t="s">
        <v>62</v>
      </c>
      <c r="I77" s="151">
        <f t="shared" si="0"/>
        <v>0</v>
      </c>
    </row>
    <row r="78" spans="1:9" ht="12.75" hidden="1" thickBot="1">
      <c r="A78" s="22" t="s">
        <v>36</v>
      </c>
      <c r="B78" s="80"/>
      <c r="C78" s="39"/>
      <c r="D78" s="40"/>
      <c r="E78" s="80"/>
      <c r="F78" s="80"/>
      <c r="G78" s="50">
        <f t="shared" si="1"/>
        <v>0</v>
      </c>
      <c r="H78" s="26" t="s">
        <v>62</v>
      </c>
      <c r="I78" s="151">
        <f t="shared" si="0"/>
        <v>0</v>
      </c>
    </row>
    <row r="79" spans="1:9" ht="26.25" customHeight="1" hidden="1">
      <c r="A79" s="19" t="s">
        <v>59</v>
      </c>
      <c r="B79" s="47">
        <f>SUM(B80:B82)</f>
        <v>0</v>
      </c>
      <c r="C79" s="47"/>
      <c r="D79" s="47"/>
      <c r="E79" s="47"/>
      <c r="F79" s="47"/>
      <c r="G79" s="48">
        <f t="shared" si="1"/>
        <v>0</v>
      </c>
      <c r="H79" s="26" t="s">
        <v>62</v>
      </c>
      <c r="I79" s="151">
        <f t="shared" si="0"/>
        <v>0</v>
      </c>
    </row>
    <row r="80" spans="1:9" ht="12.75" hidden="1" thickBot="1">
      <c r="A80" s="21" t="s">
        <v>34</v>
      </c>
      <c r="B80" s="17"/>
      <c r="C80" s="18"/>
      <c r="D80" s="17"/>
      <c r="E80" s="17"/>
      <c r="F80" s="17"/>
      <c r="G80" s="49">
        <f t="shared" si="1"/>
        <v>0</v>
      </c>
      <c r="H80" s="26" t="s">
        <v>62</v>
      </c>
      <c r="I80" s="151">
        <f t="shared" si="0"/>
        <v>0</v>
      </c>
    </row>
    <row r="81" spans="1:9" ht="12.75" hidden="1" thickBot="1">
      <c r="A81" s="21" t="s">
        <v>35</v>
      </c>
      <c r="B81" s="16"/>
      <c r="C81" s="15"/>
      <c r="D81" s="6"/>
      <c r="E81" s="16"/>
      <c r="F81" s="16"/>
      <c r="G81" s="49">
        <f t="shared" si="1"/>
        <v>0</v>
      </c>
      <c r="H81" s="26" t="s">
        <v>62</v>
      </c>
      <c r="I81" s="151">
        <f t="shared" si="0"/>
        <v>0</v>
      </c>
    </row>
    <row r="82" spans="1:9" ht="12.75" hidden="1" thickBot="1">
      <c r="A82" s="22" t="s">
        <v>36</v>
      </c>
      <c r="B82" s="80"/>
      <c r="C82" s="39"/>
      <c r="D82" s="40"/>
      <c r="E82" s="80"/>
      <c r="F82" s="80"/>
      <c r="G82" s="50">
        <f t="shared" si="1"/>
        <v>0</v>
      </c>
      <c r="H82" s="26" t="s">
        <v>62</v>
      </c>
      <c r="I82" s="151">
        <f t="shared" si="0"/>
        <v>0</v>
      </c>
    </row>
    <row r="83" spans="1:9" s="13" customFormat="1" ht="15.75" hidden="1" thickBot="1">
      <c r="A83" s="35" t="s">
        <v>24</v>
      </c>
      <c r="B83" s="62"/>
      <c r="C83" s="61"/>
      <c r="D83" s="61"/>
      <c r="E83" s="62"/>
      <c r="F83" s="62"/>
      <c r="G83" s="63"/>
      <c r="I83" s="151">
        <f aca="true" t="shared" si="2" ref="I83:I100">SUM(C83:D83)/2</f>
        <v>0</v>
      </c>
    </row>
    <row r="84" spans="1:9" s="8" customFormat="1" ht="26.25" customHeight="1" hidden="1" thickBot="1">
      <c r="A84" s="19" t="s">
        <v>78</v>
      </c>
      <c r="B84" s="64"/>
      <c r="C84" s="64"/>
      <c r="D84" s="64"/>
      <c r="E84" s="64"/>
      <c r="F84" s="64"/>
      <c r="G84" s="45">
        <f aca="true" t="shared" si="3" ref="G84:G94">SUM(C84:F84)</f>
        <v>0</v>
      </c>
      <c r="H84" s="26" t="s">
        <v>62</v>
      </c>
      <c r="I84" s="151">
        <f t="shared" si="2"/>
        <v>0</v>
      </c>
    </row>
    <row r="85" spans="1:9" s="8" customFormat="1" ht="26.25" customHeight="1" hidden="1" thickBot="1">
      <c r="A85" s="19" t="s">
        <v>87</v>
      </c>
      <c r="B85" s="64"/>
      <c r="C85" s="64"/>
      <c r="D85" s="64"/>
      <c r="E85" s="64"/>
      <c r="F85" s="64"/>
      <c r="G85" s="45">
        <f t="shared" si="3"/>
        <v>0</v>
      </c>
      <c r="H85" s="26" t="s">
        <v>62</v>
      </c>
      <c r="I85" s="151">
        <f t="shared" si="2"/>
        <v>0</v>
      </c>
    </row>
    <row r="86" spans="1:9" s="8" customFormat="1" ht="26.25" customHeight="1" hidden="1" thickBot="1">
      <c r="A86" s="19" t="s">
        <v>79</v>
      </c>
      <c r="B86" s="64"/>
      <c r="C86" s="64"/>
      <c r="D86" s="64"/>
      <c r="E86" s="64"/>
      <c r="F86" s="64"/>
      <c r="G86" s="86">
        <f t="shared" si="3"/>
        <v>0</v>
      </c>
      <c r="H86" s="26" t="s">
        <v>62</v>
      </c>
      <c r="I86" s="151">
        <f t="shared" si="2"/>
        <v>0</v>
      </c>
    </row>
    <row r="87" spans="1:9" s="8" customFormat="1" ht="26.25" customHeight="1" hidden="1" thickBot="1">
      <c r="A87" s="19" t="s">
        <v>88</v>
      </c>
      <c r="B87" s="64"/>
      <c r="C87" s="64"/>
      <c r="D87" s="64"/>
      <c r="E87" s="64"/>
      <c r="F87" s="64"/>
      <c r="G87" s="45">
        <f t="shared" si="3"/>
        <v>0</v>
      </c>
      <c r="H87" s="26" t="s">
        <v>62</v>
      </c>
      <c r="I87" s="151">
        <f t="shared" si="2"/>
        <v>0</v>
      </c>
    </row>
    <row r="88" spans="1:9" s="8" customFormat="1" ht="26.25" customHeight="1" hidden="1" thickBot="1">
      <c r="A88" s="19" t="s">
        <v>80</v>
      </c>
      <c r="B88" s="64"/>
      <c r="C88" s="64"/>
      <c r="D88" s="64"/>
      <c r="E88" s="64"/>
      <c r="F88" s="64"/>
      <c r="G88" s="45">
        <f t="shared" si="3"/>
        <v>0</v>
      </c>
      <c r="H88" s="26" t="s">
        <v>62</v>
      </c>
      <c r="I88" s="151">
        <f t="shared" si="2"/>
        <v>0</v>
      </c>
    </row>
    <row r="89" spans="1:9" s="8" customFormat="1" ht="26.25" customHeight="1" hidden="1" thickBot="1">
      <c r="A89" s="19" t="s">
        <v>89</v>
      </c>
      <c r="B89" s="64"/>
      <c r="C89" s="64"/>
      <c r="D89" s="64"/>
      <c r="E89" s="64"/>
      <c r="F89" s="64"/>
      <c r="G89" s="45">
        <f t="shared" si="3"/>
        <v>0</v>
      </c>
      <c r="H89" s="26" t="s">
        <v>62</v>
      </c>
      <c r="I89" s="151">
        <f t="shared" si="2"/>
        <v>0</v>
      </c>
    </row>
    <row r="90" spans="1:9" s="8" customFormat="1" ht="26.25" customHeight="1" hidden="1" thickBot="1">
      <c r="A90" s="19" t="s">
        <v>81</v>
      </c>
      <c r="B90" s="64"/>
      <c r="C90" s="64"/>
      <c r="D90" s="64"/>
      <c r="E90" s="64"/>
      <c r="F90" s="64"/>
      <c r="G90" s="45">
        <f t="shared" si="3"/>
        <v>0</v>
      </c>
      <c r="H90" s="26" t="s">
        <v>62</v>
      </c>
      <c r="I90" s="151">
        <f t="shared" si="2"/>
        <v>0</v>
      </c>
    </row>
    <row r="91" spans="1:9" s="8" customFormat="1" ht="26.25" customHeight="1" hidden="1" thickBot="1">
      <c r="A91" s="19" t="s">
        <v>90</v>
      </c>
      <c r="B91" s="64"/>
      <c r="C91" s="64"/>
      <c r="D91" s="64"/>
      <c r="E91" s="64"/>
      <c r="F91" s="64"/>
      <c r="G91" s="45">
        <f t="shared" si="3"/>
        <v>0</v>
      </c>
      <c r="H91" s="26" t="s">
        <v>62</v>
      </c>
      <c r="I91" s="151">
        <f t="shared" si="2"/>
        <v>0</v>
      </c>
    </row>
    <row r="92" spans="1:9" s="8" customFormat="1" ht="26.25" customHeight="1" hidden="1" thickBot="1">
      <c r="A92" s="19" t="s">
        <v>82</v>
      </c>
      <c r="B92" s="64"/>
      <c r="C92" s="64"/>
      <c r="D92" s="64"/>
      <c r="E92" s="64"/>
      <c r="F92" s="64"/>
      <c r="G92" s="45">
        <f t="shared" si="3"/>
        <v>0</v>
      </c>
      <c r="H92" s="26" t="s">
        <v>62</v>
      </c>
      <c r="I92" s="151">
        <f t="shared" si="2"/>
        <v>0</v>
      </c>
    </row>
    <row r="93" spans="1:9" s="8" customFormat="1" ht="26.25" customHeight="1" hidden="1" thickBot="1">
      <c r="A93" s="19" t="s">
        <v>91</v>
      </c>
      <c r="B93" s="64"/>
      <c r="C93" s="64"/>
      <c r="D93" s="64"/>
      <c r="E93" s="64"/>
      <c r="F93" s="64"/>
      <c r="G93" s="45">
        <f t="shared" si="3"/>
        <v>0</v>
      </c>
      <c r="H93" s="26" t="s">
        <v>62</v>
      </c>
      <c r="I93" s="151">
        <f t="shared" si="2"/>
        <v>0</v>
      </c>
    </row>
    <row r="94" spans="1:9" s="8" customFormat="1" ht="24.75" hidden="1" thickBot="1">
      <c r="A94" s="88" t="s">
        <v>31</v>
      </c>
      <c r="B94" s="64"/>
      <c r="C94" s="87"/>
      <c r="D94" s="64"/>
      <c r="E94" s="64"/>
      <c r="F94" s="64"/>
      <c r="G94" s="69">
        <f t="shared" si="3"/>
        <v>0</v>
      </c>
      <c r="H94" s="26" t="s">
        <v>62</v>
      </c>
      <c r="I94" s="151">
        <f t="shared" si="2"/>
        <v>0</v>
      </c>
    </row>
    <row r="95" spans="1:9" s="8" customFormat="1" ht="12.75" hidden="1" thickBot="1">
      <c r="A95" s="88" t="s">
        <v>97</v>
      </c>
      <c r="B95" s="64"/>
      <c r="C95" s="87"/>
      <c r="D95" s="64"/>
      <c r="E95" s="64"/>
      <c r="F95" s="64"/>
      <c r="G95" s="69">
        <f aca="true" t="shared" si="4" ref="G95:G100">SUM(C95:F95)</f>
        <v>0</v>
      </c>
      <c r="H95" s="26" t="s">
        <v>62</v>
      </c>
      <c r="I95" s="151">
        <f t="shared" si="2"/>
        <v>0</v>
      </c>
    </row>
    <row r="96" spans="1:9" s="8" customFormat="1" ht="24.75" hidden="1" thickBot="1">
      <c r="A96" s="88" t="s">
        <v>98</v>
      </c>
      <c r="B96" s="64"/>
      <c r="C96" s="87"/>
      <c r="D96" s="64"/>
      <c r="E96" s="64"/>
      <c r="F96" s="64"/>
      <c r="G96" s="69">
        <f t="shared" si="4"/>
        <v>0</v>
      </c>
      <c r="H96" s="26" t="s">
        <v>62</v>
      </c>
      <c r="I96" s="151">
        <f t="shared" si="2"/>
        <v>0</v>
      </c>
    </row>
    <row r="97" spans="1:9" s="8" customFormat="1" ht="24.75" hidden="1" thickBot="1">
      <c r="A97" s="88" t="s">
        <v>99</v>
      </c>
      <c r="B97" s="64"/>
      <c r="C97" s="87"/>
      <c r="D97" s="64"/>
      <c r="E97" s="64"/>
      <c r="F97" s="64"/>
      <c r="G97" s="69">
        <f t="shared" si="4"/>
        <v>0</v>
      </c>
      <c r="H97" s="26" t="s">
        <v>62</v>
      </c>
      <c r="I97" s="151">
        <f t="shared" si="2"/>
        <v>0</v>
      </c>
    </row>
    <row r="98" spans="1:9" s="8" customFormat="1" ht="24.75" hidden="1" thickBot="1">
      <c r="A98" s="88" t="s">
        <v>71</v>
      </c>
      <c r="B98" s="64"/>
      <c r="C98" s="87"/>
      <c r="D98" s="64"/>
      <c r="E98" s="64"/>
      <c r="F98" s="64"/>
      <c r="G98" s="69">
        <f t="shared" si="4"/>
        <v>0</v>
      </c>
      <c r="H98" s="26" t="s">
        <v>62</v>
      </c>
      <c r="I98" s="151">
        <f t="shared" si="2"/>
        <v>0</v>
      </c>
    </row>
    <row r="99" spans="1:9" s="8" customFormat="1" ht="24.75" hidden="1" thickBot="1">
      <c r="A99" s="88" t="s">
        <v>32</v>
      </c>
      <c r="B99" s="64"/>
      <c r="C99" s="87"/>
      <c r="D99" s="64"/>
      <c r="E99" s="64"/>
      <c r="F99" s="64"/>
      <c r="G99" s="69">
        <f t="shared" si="4"/>
        <v>0</v>
      </c>
      <c r="H99" s="26" t="s">
        <v>62</v>
      </c>
      <c r="I99" s="151">
        <f t="shared" si="2"/>
        <v>0</v>
      </c>
    </row>
    <row r="100" spans="1:9" ht="26.25" customHeight="1" hidden="1" thickBot="1">
      <c r="A100" s="88" t="s">
        <v>33</v>
      </c>
      <c r="B100" s="64"/>
      <c r="C100" s="87"/>
      <c r="D100" s="64"/>
      <c r="E100" s="64"/>
      <c r="F100" s="64"/>
      <c r="G100" s="69">
        <f t="shared" si="4"/>
        <v>0</v>
      </c>
      <c r="H100" s="26" t="s">
        <v>62</v>
      </c>
      <c r="I100" s="151">
        <f t="shared" si="2"/>
        <v>0</v>
      </c>
    </row>
  </sheetData>
  <sheetProtection/>
  <mergeCells count="1">
    <mergeCell ref="A2:G2"/>
  </mergeCells>
  <printOptions headings="1"/>
  <pageMargins left="0.15748031496062992" right="0.15748031496062992" top="0.15748031496062992" bottom="0.3937007874015748" header="0.15748031496062992" footer="0.15748031496062992"/>
  <pageSetup horizontalDpi="600" verticalDpi="600" orientation="portrait" paperSize="9" scale="83"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sheetPr>
    <tabColor indexed="42"/>
  </sheetPr>
  <dimension ref="A1:I57"/>
  <sheetViews>
    <sheetView tabSelected="1" zoomScalePageLayoutView="0" workbookViewId="0" topLeftCell="A1">
      <pane xSplit="1" ySplit="4" topLeftCell="B5" activePane="bottomRight" state="frozen"/>
      <selection pane="topLeft" activeCell="A10" sqref="A10"/>
      <selection pane="topRight" activeCell="A10" sqref="A10"/>
      <selection pane="bottomLeft" activeCell="A10" sqref="A10"/>
      <selection pane="bottomRight" activeCell="A2" sqref="A2:I2"/>
    </sheetView>
  </sheetViews>
  <sheetFormatPr defaultColWidth="9.140625" defaultRowHeight="26.25" customHeight="1"/>
  <cols>
    <col min="1" max="1" width="39.7109375" style="0" customWidth="1"/>
    <col min="2" max="9" width="11.421875" style="0" customWidth="1"/>
  </cols>
  <sheetData>
    <row r="1" ht="26.25" customHeight="1">
      <c r="A1" s="3" t="s">
        <v>17</v>
      </c>
    </row>
    <row r="2" spans="1:9" ht="30" customHeight="1">
      <c r="A2" s="159"/>
      <c r="B2" s="159"/>
      <c r="C2" s="159"/>
      <c r="D2" s="159"/>
      <c r="E2" s="159"/>
      <c r="F2" s="159"/>
      <c r="G2" s="159"/>
      <c r="H2" s="159"/>
      <c r="I2" s="159"/>
    </row>
    <row r="3" spans="1:9" ht="26.25" customHeight="1" thickBot="1">
      <c r="A3" s="1" t="s">
        <v>19</v>
      </c>
      <c r="C3" s="160" t="s">
        <v>112</v>
      </c>
      <c r="D3" s="160"/>
      <c r="E3" s="160"/>
      <c r="F3" s="160"/>
      <c r="G3" s="160"/>
      <c r="H3" s="160"/>
      <c r="I3" s="160"/>
    </row>
    <row r="4" spans="1:9" ht="26.25" customHeight="1">
      <c r="A4" s="110" t="s">
        <v>0</v>
      </c>
      <c r="B4" s="101" t="s">
        <v>113</v>
      </c>
      <c r="C4" s="111" t="s">
        <v>1</v>
      </c>
      <c r="D4" s="131" t="s">
        <v>2</v>
      </c>
      <c r="E4" s="101" t="s">
        <v>109</v>
      </c>
      <c r="F4" s="111" t="s">
        <v>15</v>
      </c>
      <c r="G4" s="131" t="s">
        <v>16</v>
      </c>
      <c r="H4" s="101" t="s">
        <v>109</v>
      </c>
      <c r="I4" s="141" t="s">
        <v>93</v>
      </c>
    </row>
    <row r="5" spans="1:9" s="9" customFormat="1" ht="12.75">
      <c r="A5" s="112" t="s">
        <v>28</v>
      </c>
      <c r="B5" s="102"/>
      <c r="C5" s="90"/>
      <c r="D5" s="132"/>
      <c r="E5" s="102"/>
      <c r="F5" s="90"/>
      <c r="G5" s="132"/>
      <c r="H5" s="102"/>
      <c r="I5" s="142"/>
    </row>
    <row r="6" spans="1:9" ht="27.75" customHeight="1">
      <c r="A6" s="113" t="s">
        <v>27</v>
      </c>
      <c r="B6" s="114">
        <v>9.27</v>
      </c>
      <c r="C6" s="91">
        <f>'Data Entry Sheet'!C10</f>
        <v>0.8</v>
      </c>
      <c r="D6" s="133">
        <f>'Data Entry Sheet'!D10</f>
        <v>1.24</v>
      </c>
      <c r="E6" s="152"/>
      <c r="F6" s="91">
        <f>'Data Entry Sheet'!E10</f>
        <v>0</v>
      </c>
      <c r="G6" s="133">
        <f>'Data Entry Sheet'!F10</f>
        <v>0</v>
      </c>
      <c r="H6" s="152"/>
      <c r="I6" s="143">
        <f aca="true" t="shared" si="0" ref="I6:I12">SUM(C6:G6)</f>
        <v>2.04</v>
      </c>
    </row>
    <row r="7" spans="1:9" ht="27.75" customHeight="1">
      <c r="A7" s="113" t="s">
        <v>92</v>
      </c>
      <c r="B7" s="115">
        <v>0.14271889413050123</v>
      </c>
      <c r="C7" s="84">
        <f>'Data Entry Sheet'!C12/'Data Entry Sheet'!C8</f>
        <v>0.025440313111545987</v>
      </c>
      <c r="D7" s="84">
        <f>'Data Entry Sheet'!D12/'Data Entry Sheet'!D8</f>
        <v>0.032818532818532815</v>
      </c>
      <c r="E7" s="153"/>
      <c r="F7" s="84" t="e">
        <f>'Data Entry Sheet'!E12/'Data Entry Sheet'!E8</f>
        <v>#DIV/0!</v>
      </c>
      <c r="G7" s="84" t="e">
        <f>'Data Entry Sheet'!F12/'Data Entry Sheet'!F8</f>
        <v>#DIV/0!</v>
      </c>
      <c r="H7" s="153"/>
      <c r="I7" s="156" t="e">
        <f t="shared" si="0"/>
        <v>#DIV/0!</v>
      </c>
    </row>
    <row r="8" spans="1:9" ht="27.75" customHeight="1">
      <c r="A8" s="113" t="s">
        <v>106</v>
      </c>
      <c r="B8" s="115"/>
      <c r="C8" s="147">
        <f>'Data Entry Sheet'!C11</f>
        <v>6</v>
      </c>
      <c r="D8" s="147">
        <f>'Data Entry Sheet'!D11</f>
        <v>22</v>
      </c>
      <c r="E8" s="148">
        <f>C8+D8</f>
        <v>28</v>
      </c>
      <c r="F8" s="147">
        <f>'Data Entry Sheet'!E11</f>
        <v>0</v>
      </c>
      <c r="G8" s="147">
        <f>'Data Entry Sheet'!F11</f>
        <v>0</v>
      </c>
      <c r="H8" s="148">
        <f>F8+G8</f>
        <v>0</v>
      </c>
      <c r="I8" s="149">
        <f>E8+H8</f>
        <v>28</v>
      </c>
    </row>
    <row r="9" spans="1:9" ht="27.75" customHeight="1">
      <c r="A9" s="113" t="s">
        <v>107</v>
      </c>
      <c r="B9" s="115"/>
      <c r="C9" s="147">
        <f>'Data Entry Sheet'!C12</f>
        <v>13</v>
      </c>
      <c r="D9" s="147">
        <f>'Data Entry Sheet'!D12</f>
        <v>17</v>
      </c>
      <c r="E9" s="148">
        <f>C9+D9</f>
        <v>30</v>
      </c>
      <c r="F9" s="147">
        <f>'Data Entry Sheet'!E12</f>
        <v>0</v>
      </c>
      <c r="G9" s="147">
        <f>'Data Entry Sheet'!F12</f>
        <v>0</v>
      </c>
      <c r="H9" s="148">
        <f>F9+G9</f>
        <v>0</v>
      </c>
      <c r="I9" s="149">
        <f>E9+H9</f>
        <v>30</v>
      </c>
    </row>
    <row r="10" spans="1:9" ht="27.75" customHeight="1">
      <c r="A10" s="116" t="s">
        <v>105</v>
      </c>
      <c r="B10" s="117">
        <v>4</v>
      </c>
      <c r="C10" s="92">
        <f>'Data Entry Sheet'!C13</f>
        <v>3</v>
      </c>
      <c r="D10" s="92">
        <f>'Data Entry Sheet'!D13</f>
        <v>0</v>
      </c>
      <c r="E10" s="148">
        <f>C10+D10</f>
        <v>3</v>
      </c>
      <c r="F10" s="92">
        <f>'Data Entry Sheet'!E13</f>
        <v>0</v>
      </c>
      <c r="G10" s="92">
        <f>'Data Entry Sheet'!F13</f>
        <v>0</v>
      </c>
      <c r="H10" s="148">
        <f>F10+G10</f>
        <v>0</v>
      </c>
      <c r="I10" s="144">
        <f t="shared" si="0"/>
        <v>6</v>
      </c>
    </row>
    <row r="11" spans="1:9" ht="27.75" customHeight="1">
      <c r="A11" s="113" t="s">
        <v>42</v>
      </c>
      <c r="B11" s="117">
        <v>0</v>
      </c>
      <c r="C11" s="92">
        <f>'Data Entry Sheet'!C14</f>
        <v>0</v>
      </c>
      <c r="D11" s="92">
        <f>'Data Entry Sheet'!D14</f>
        <v>0</v>
      </c>
      <c r="E11" s="148">
        <f>C11+D11</f>
        <v>0</v>
      </c>
      <c r="F11" s="92">
        <f>'Data Entry Sheet'!E14</f>
        <v>0</v>
      </c>
      <c r="G11" s="92">
        <f>'Data Entry Sheet'!F14</f>
        <v>0</v>
      </c>
      <c r="H11" s="148">
        <f>F11+G11</f>
        <v>0</v>
      </c>
      <c r="I11" s="144">
        <f t="shared" si="0"/>
        <v>0</v>
      </c>
    </row>
    <row r="12" spans="1:9" ht="27.75" customHeight="1">
      <c r="A12" s="113" t="s">
        <v>43</v>
      </c>
      <c r="B12" s="117">
        <v>0</v>
      </c>
      <c r="C12" s="92">
        <f>'Data Entry Sheet'!C15</f>
        <v>3</v>
      </c>
      <c r="D12" s="92">
        <f>'Data Entry Sheet'!D15</f>
        <v>0</v>
      </c>
      <c r="E12" s="148">
        <f>C12+D12</f>
        <v>3</v>
      </c>
      <c r="F12" s="92">
        <f>'Data Entry Sheet'!E15</f>
        <v>0</v>
      </c>
      <c r="G12" s="92">
        <f>'Data Entry Sheet'!F15</f>
        <v>0</v>
      </c>
      <c r="H12" s="148">
        <f>F12+G12</f>
        <v>0</v>
      </c>
      <c r="I12" s="144">
        <f t="shared" si="0"/>
        <v>6</v>
      </c>
    </row>
    <row r="13" spans="1:9" ht="27.75" customHeight="1" hidden="1">
      <c r="A13" s="116" t="s">
        <v>44</v>
      </c>
      <c r="B13" s="118" t="e">
        <v>#REF!</v>
      </c>
      <c r="C13" s="84" t="e">
        <f>'[1]Data Entry Sheet'!#REF!/'[1]Data Entry Sheet'!#REF!</f>
        <v>#REF!</v>
      </c>
      <c r="D13" s="134" t="e">
        <f>'[1]Data Entry Sheet'!#REF!/'[1]Data Entry Sheet'!#REF!</f>
        <v>#REF!</v>
      </c>
      <c r="E13" s="138"/>
      <c r="F13" s="84" t="e">
        <f>'[1]Data Entry Sheet'!#REF!/'[1]Data Entry Sheet'!#REF!</f>
        <v>#REF!</v>
      </c>
      <c r="G13" s="139" t="e">
        <f>'[1]Data Entry Sheet'!#REF!/'[1]Data Entry Sheet'!#REF!</f>
        <v>#REF!</v>
      </c>
      <c r="H13" s="138"/>
      <c r="I13" s="145" t="e">
        <f>'[1]Data Entry Sheet'!#REF!/'[1]Data Entry Sheet'!#REF!</f>
        <v>#REF!</v>
      </c>
    </row>
    <row r="14" spans="1:9" s="8" customFormat="1" ht="27.75" customHeight="1">
      <c r="A14" s="112" t="s">
        <v>29</v>
      </c>
      <c r="B14" s="119"/>
      <c r="C14" s="93"/>
      <c r="D14" s="135"/>
      <c r="E14" s="137"/>
      <c r="F14" s="158"/>
      <c r="G14" s="140"/>
      <c r="H14" s="137"/>
      <c r="I14" s="146"/>
    </row>
    <row r="15" spans="1:9" ht="27.75" customHeight="1">
      <c r="A15" s="113" t="s">
        <v>4</v>
      </c>
      <c r="B15" s="120">
        <v>0.13783545359535243</v>
      </c>
      <c r="C15" s="94">
        <f>'Data Entry Sheet'!C18/'Data Entry Sheet'!C$8</f>
        <v>0.13111545988258316</v>
      </c>
      <c r="D15" s="94">
        <f>'Data Entry Sheet'!D18/'Data Entry Sheet'!D$8</f>
        <v>0.12162162162162163</v>
      </c>
      <c r="E15" s="154"/>
      <c r="F15" s="94" t="e">
        <f>'Data Entry Sheet'!E18/'Data Entry Sheet'!E$8</f>
        <v>#DIV/0!</v>
      </c>
      <c r="G15" s="94" t="e">
        <f>'Data Entry Sheet'!F18/'Data Entry Sheet'!F$8</f>
        <v>#DIV/0!</v>
      </c>
      <c r="H15" s="154" t="e">
        <f>'Data Entry Sheet'!I18/'Data Entry Sheet'!$I$8</f>
        <v>#DIV/0!</v>
      </c>
      <c r="I15" s="157" t="e">
        <f>SUM(C15:G15)/4</f>
        <v>#DIV/0!</v>
      </c>
    </row>
    <row r="16" spans="1:9" ht="27.75" customHeight="1">
      <c r="A16" s="113" t="s">
        <v>84</v>
      </c>
      <c r="B16" s="120">
        <v>0.005158701946308486</v>
      </c>
      <c r="C16" s="94">
        <f>'Data Entry Sheet'!C20/'Data Entry Sheet'!C$8</f>
        <v>0.005870841487279843</v>
      </c>
      <c r="D16" s="94">
        <f>'Data Entry Sheet'!D20/'Data Entry Sheet'!D$8</f>
        <v>0.005791505791505791</v>
      </c>
      <c r="E16" s="154"/>
      <c r="F16" s="94" t="e">
        <f>'Data Entry Sheet'!E20/'Data Entry Sheet'!E$8</f>
        <v>#DIV/0!</v>
      </c>
      <c r="G16" s="94" t="e">
        <f>'Data Entry Sheet'!F20/'Data Entry Sheet'!F$8</f>
        <v>#DIV/0!</v>
      </c>
      <c r="H16" s="154" t="e">
        <f>'Data Entry Sheet'!I20/'Data Entry Sheet'!I8</f>
        <v>#DIV/0!</v>
      </c>
      <c r="I16" s="157" t="e">
        <f>SUM(C16:G16)/4</f>
        <v>#DIV/0!</v>
      </c>
    </row>
    <row r="17" spans="1:9" ht="27.75" customHeight="1">
      <c r="A17" s="113" t="s">
        <v>5</v>
      </c>
      <c r="B17" s="120">
        <v>0.04031564929161652</v>
      </c>
      <c r="C17" s="94">
        <f>'Data Entry Sheet'!C22/'Data Entry Sheet'!C$8</f>
        <v>0.043052837573385516</v>
      </c>
      <c r="D17" s="94">
        <f>'Data Entry Sheet'!D22/'Data Entry Sheet'!D$8</f>
        <v>0.03861003861003861</v>
      </c>
      <c r="E17" s="154"/>
      <c r="F17" s="94" t="e">
        <f>'Data Entry Sheet'!E22/'Data Entry Sheet'!E$8</f>
        <v>#DIV/0!</v>
      </c>
      <c r="G17" s="94" t="e">
        <f>'Data Entry Sheet'!F22/'Data Entry Sheet'!F$8</f>
        <v>#DIV/0!</v>
      </c>
      <c r="H17" s="154" t="e">
        <f>'Data Entry Sheet'!I22/'Data Entry Sheet'!I8</f>
        <v>#DIV/0!</v>
      </c>
      <c r="I17" s="157" t="e">
        <f>SUM(C17:G17)/4</f>
        <v>#DIV/0!</v>
      </c>
    </row>
    <row r="18" spans="1:9" ht="27.75" customHeight="1">
      <c r="A18" s="113" t="s">
        <v>85</v>
      </c>
      <c r="B18" s="120">
        <v>0.0037506611106231033</v>
      </c>
      <c r="C18" s="94">
        <f>'Data Entry Sheet'!C23/'Data Entry Sheet'!C$8</f>
        <v>0.0019569471624266144</v>
      </c>
      <c r="D18" s="94">
        <f>'Data Entry Sheet'!D23/'Data Entry Sheet'!D$8</f>
        <v>0.0019305019305019305</v>
      </c>
      <c r="E18" s="154"/>
      <c r="F18" s="94" t="e">
        <f>'Data Entry Sheet'!E23/'Data Entry Sheet'!E$8</f>
        <v>#DIV/0!</v>
      </c>
      <c r="G18" s="94" t="e">
        <f>'Data Entry Sheet'!F23/'Data Entry Sheet'!F$8</f>
        <v>#DIV/0!</v>
      </c>
      <c r="H18" s="154" t="e">
        <f>'Data Entry Sheet'!I23/'Data Entry Sheet'!I8</f>
        <v>#DIV/0!</v>
      </c>
      <c r="I18" s="157" t="e">
        <f aca="true" t="shared" si="1" ref="I18:I23">SUM(C18:G18)/4</f>
        <v>#DIV/0!</v>
      </c>
    </row>
    <row r="19" spans="1:9" ht="27.75" customHeight="1">
      <c r="A19" s="113" t="s">
        <v>104</v>
      </c>
      <c r="B19" s="120">
        <v>0.02858755945295828</v>
      </c>
      <c r="C19" s="94">
        <f>'Data Entry Sheet'!C24/'Data Entry Sheet'!C$8</f>
        <v>0.021526418786692758</v>
      </c>
      <c r="D19" s="94">
        <f>'Data Entry Sheet'!D24/'Data Entry Sheet'!D$8</f>
        <v>0.021235521235521235</v>
      </c>
      <c r="E19" s="154"/>
      <c r="F19" s="94" t="e">
        <f>'Data Entry Sheet'!E24/'Data Entry Sheet'!E$8</f>
        <v>#DIV/0!</v>
      </c>
      <c r="G19" s="94" t="e">
        <f>'Data Entry Sheet'!F24/'Data Entry Sheet'!F$8</f>
        <v>#DIV/0!</v>
      </c>
      <c r="H19" s="154" t="e">
        <f>'Data Entry Sheet'!I24/'Data Entry Sheet'!I8</f>
        <v>#DIV/0!</v>
      </c>
      <c r="I19" s="157" t="e">
        <f t="shared" si="1"/>
        <v>#DIV/0!</v>
      </c>
    </row>
    <row r="20" spans="1:9" ht="27.75" customHeight="1">
      <c r="A20" s="113" t="s">
        <v>8</v>
      </c>
      <c r="B20" s="120">
        <v>0.6071187094261814</v>
      </c>
      <c r="C20" s="94">
        <f>'Data Entry Sheet'!C42/'Data Entry Sheet'!C$8</f>
        <v>0.6829745596868885</v>
      </c>
      <c r="D20" s="94">
        <f>'Data Entry Sheet'!D42/'Data Entry Sheet'!D$8</f>
        <v>0.6776061776061776</v>
      </c>
      <c r="E20" s="154"/>
      <c r="F20" s="94" t="e">
        <f>'Data Entry Sheet'!E42/'Data Entry Sheet'!E$8</f>
        <v>#DIV/0!</v>
      </c>
      <c r="G20" s="94" t="e">
        <f>'Data Entry Sheet'!F42/'Data Entry Sheet'!F$8</f>
        <v>#DIV/0!</v>
      </c>
      <c r="H20" s="154" t="e">
        <f>'Data Entry Sheet'!I42/'Data Entry Sheet'!I8</f>
        <v>#DIV/0!</v>
      </c>
      <c r="I20" s="157" t="e">
        <f t="shared" si="1"/>
        <v>#DIV/0!</v>
      </c>
    </row>
    <row r="21" spans="1:9" ht="27.75" customHeight="1">
      <c r="A21" s="113" t="s">
        <v>9</v>
      </c>
      <c r="B21" s="120">
        <v>0.013128215379179926</v>
      </c>
      <c r="C21" s="94">
        <f>'Data Entry Sheet'!C43/'Data Entry Sheet'!C$8</f>
        <v>0.023483365949119372</v>
      </c>
      <c r="D21" s="94">
        <f>'Data Entry Sheet'!D43/'Data Entry Sheet'!D$8</f>
        <v>0.02895752895752896</v>
      </c>
      <c r="E21" s="154"/>
      <c r="F21" s="94" t="e">
        <f>'Data Entry Sheet'!E43/'Data Entry Sheet'!E$8</f>
        <v>#DIV/0!</v>
      </c>
      <c r="G21" s="94" t="e">
        <f>'Data Entry Sheet'!F43/'Data Entry Sheet'!F$8</f>
        <v>#DIV/0!</v>
      </c>
      <c r="H21" s="154" t="e">
        <f>'Data Entry Sheet'!I43/'Data Entry Sheet'!I8</f>
        <v>#DIV/0!</v>
      </c>
      <c r="I21" s="157" t="e">
        <f t="shared" si="1"/>
        <v>#DIV/0!</v>
      </c>
    </row>
    <row r="22" spans="1:9" ht="27.75" customHeight="1">
      <c r="A22" s="113" t="s">
        <v>10</v>
      </c>
      <c r="B22" s="120">
        <v>0.5635302688139563</v>
      </c>
      <c r="C22" s="94">
        <f>'Data Entry Sheet'!C45/'Data Entry Sheet'!C$8</f>
        <v>0.6262230919765166</v>
      </c>
      <c r="D22" s="94">
        <f>'Data Entry Sheet'!D45/'Data Entry Sheet'!D$8</f>
        <v>0.6158301158301158</v>
      </c>
      <c r="E22" s="154"/>
      <c r="F22" s="94" t="e">
        <f>'Data Entry Sheet'!E45/'Data Entry Sheet'!E$8</f>
        <v>#DIV/0!</v>
      </c>
      <c r="G22" s="94" t="e">
        <f>'Data Entry Sheet'!F45/'Data Entry Sheet'!F$8</f>
        <v>#DIV/0!</v>
      </c>
      <c r="H22" s="154" t="e">
        <f>'Data Entry Sheet'!I45/'Data Entry Sheet'!I8</f>
        <v>#DIV/0!</v>
      </c>
      <c r="I22" s="157" t="e">
        <f t="shared" si="1"/>
        <v>#DIV/0!</v>
      </c>
    </row>
    <row r="23" spans="1:9" ht="27.75" customHeight="1">
      <c r="A23" s="113" t="s">
        <v>11</v>
      </c>
      <c r="B23" s="120">
        <v>0.29395873565510905</v>
      </c>
      <c r="C23" s="94">
        <f>'Data Entry Sheet'!C46/'Data Entry Sheet'!C$8</f>
        <v>0.3150684931506849</v>
      </c>
      <c r="D23" s="94">
        <f>'Data Entry Sheet'!D46/'Data Entry Sheet'!D$8</f>
        <v>0.3108108108108108</v>
      </c>
      <c r="E23" s="154"/>
      <c r="F23" s="94" t="e">
        <f>'Data Entry Sheet'!E46/'Data Entry Sheet'!E$8</f>
        <v>#DIV/0!</v>
      </c>
      <c r="G23" s="94" t="e">
        <f>'Data Entry Sheet'!F46/'Data Entry Sheet'!F$8</f>
        <v>#DIV/0!</v>
      </c>
      <c r="H23" s="154" t="e">
        <f>'Data Entry Sheet'!I46/'Data Entry Sheet'!I8</f>
        <v>#DIV/0!</v>
      </c>
      <c r="I23" s="157" t="e">
        <f t="shared" si="1"/>
        <v>#DIV/0!</v>
      </c>
    </row>
    <row r="24" spans="1:9" ht="27.75" customHeight="1" thickBot="1">
      <c r="A24" s="113" t="s">
        <v>12</v>
      </c>
      <c r="B24" s="120">
        <v>0.02578915105668566</v>
      </c>
      <c r="C24" s="94">
        <f>'Data Entry Sheet'!C48/'Data Entry Sheet'!C$8</f>
        <v>0.025440313111545987</v>
      </c>
      <c r="D24" s="94">
        <f>'Data Entry Sheet'!D48/'Data Entry Sheet'!D$8</f>
        <v>0.03088803088803089</v>
      </c>
      <c r="E24" s="155"/>
      <c r="F24" s="94" t="e">
        <f>'Data Entry Sheet'!E48/'Data Entry Sheet'!E$8</f>
        <v>#DIV/0!</v>
      </c>
      <c r="G24" s="94" t="e">
        <f>'Data Entry Sheet'!F48/'Data Entry Sheet'!F$8</f>
        <v>#DIV/0!</v>
      </c>
      <c r="H24" s="155" t="e">
        <f>'Data Entry Sheet'!I48/'Data Entry Sheet'!I8</f>
        <v>#DIV/0!</v>
      </c>
      <c r="I24" s="157" t="e">
        <f>SUM(C24:G24)/4</f>
        <v>#DIV/0!</v>
      </c>
    </row>
    <row r="25" spans="1:9" ht="27.75" customHeight="1" hidden="1">
      <c r="A25" s="113" t="s">
        <v>6</v>
      </c>
      <c r="B25" s="103">
        <v>0</v>
      </c>
      <c r="C25" s="95" t="s">
        <v>3</v>
      </c>
      <c r="D25" s="7" t="s">
        <v>3</v>
      </c>
      <c r="E25" s="136"/>
      <c r="F25" s="7" t="s">
        <v>3</v>
      </c>
      <c r="G25" s="7" t="s">
        <v>3</v>
      </c>
      <c r="H25" s="136"/>
      <c r="I25" s="120">
        <f aca="true" t="shared" si="2" ref="I25:I57">SUM(C25:G25)/3</f>
        <v>0</v>
      </c>
    </row>
    <row r="26" spans="1:9" ht="27.75" customHeight="1" hidden="1">
      <c r="A26" s="113" t="s">
        <v>7</v>
      </c>
      <c r="B26" s="103">
        <v>0</v>
      </c>
      <c r="C26" s="95" t="s">
        <v>3</v>
      </c>
      <c r="D26" s="7" t="s">
        <v>3</v>
      </c>
      <c r="E26" s="7"/>
      <c r="F26" s="7" t="s">
        <v>3</v>
      </c>
      <c r="G26" s="7" t="s">
        <v>3</v>
      </c>
      <c r="H26" s="7"/>
      <c r="I26" s="120">
        <f t="shared" si="2"/>
        <v>0</v>
      </c>
    </row>
    <row r="27" spans="1:9" ht="27.75" customHeight="1" hidden="1">
      <c r="A27" s="113" t="s">
        <v>8</v>
      </c>
      <c r="B27" s="103">
        <v>0</v>
      </c>
      <c r="C27" s="95" t="s">
        <v>3</v>
      </c>
      <c r="D27" s="7" t="s">
        <v>3</v>
      </c>
      <c r="E27" s="7"/>
      <c r="F27" s="7" t="s">
        <v>3</v>
      </c>
      <c r="G27" s="7" t="s">
        <v>3</v>
      </c>
      <c r="H27" s="7"/>
      <c r="I27" s="120">
        <f t="shared" si="2"/>
        <v>0</v>
      </c>
    </row>
    <row r="28" spans="1:9" ht="27.75" customHeight="1" hidden="1">
      <c r="A28" s="113" t="s">
        <v>9</v>
      </c>
      <c r="B28" s="103">
        <v>0</v>
      </c>
      <c r="C28" s="95" t="s">
        <v>3</v>
      </c>
      <c r="D28" s="7" t="s">
        <v>3</v>
      </c>
      <c r="E28" s="7"/>
      <c r="F28" s="7" t="s">
        <v>3</v>
      </c>
      <c r="G28" s="7" t="s">
        <v>3</v>
      </c>
      <c r="H28" s="7"/>
      <c r="I28" s="120">
        <f t="shared" si="2"/>
        <v>0</v>
      </c>
    </row>
    <row r="29" spans="1:9" ht="27.75" customHeight="1" hidden="1">
      <c r="A29" s="113" t="s">
        <v>10</v>
      </c>
      <c r="B29" s="103">
        <v>0</v>
      </c>
      <c r="C29" s="95" t="s">
        <v>3</v>
      </c>
      <c r="D29" s="7" t="s">
        <v>3</v>
      </c>
      <c r="E29" s="7"/>
      <c r="F29" s="7" t="s">
        <v>3</v>
      </c>
      <c r="G29" s="7" t="s">
        <v>3</v>
      </c>
      <c r="H29" s="7"/>
      <c r="I29" s="120">
        <f t="shared" si="2"/>
        <v>0</v>
      </c>
    </row>
    <row r="30" spans="1:9" ht="27.75" customHeight="1" hidden="1">
      <c r="A30" s="113" t="s">
        <v>11</v>
      </c>
      <c r="B30" s="103">
        <v>0</v>
      </c>
      <c r="C30" s="95" t="s">
        <v>3</v>
      </c>
      <c r="D30" s="7" t="s">
        <v>3</v>
      </c>
      <c r="E30" s="7"/>
      <c r="F30" s="7" t="s">
        <v>3</v>
      </c>
      <c r="G30" s="7" t="s">
        <v>3</v>
      </c>
      <c r="H30" s="7"/>
      <c r="I30" s="120">
        <f t="shared" si="2"/>
        <v>0</v>
      </c>
    </row>
    <row r="31" spans="1:9" ht="27.75" customHeight="1" hidden="1">
      <c r="A31" s="113" t="s">
        <v>12</v>
      </c>
      <c r="B31" s="104">
        <v>0</v>
      </c>
      <c r="C31" s="96" t="str">
        <f>IF(ISERROR('Data Entry Sheet'!#REF!/'Data Entry Sheet'!#REF!),"0",'Data Entry Sheet'!#REF!/'Data Entry Sheet'!#REF!)</f>
        <v>0</v>
      </c>
      <c r="D31" s="4" t="str">
        <f>IF(ISERROR('Data Entry Sheet'!#REF!/'Data Entry Sheet'!#REF!),"0",'Data Entry Sheet'!#REF!/'Data Entry Sheet'!#REF!)</f>
        <v>0</v>
      </c>
      <c r="E31" s="4"/>
      <c r="F31" s="4" t="str">
        <f>IF(ISERROR('Data Entry Sheet'!#REF!/'Data Entry Sheet'!#REF!),"0",'Data Entry Sheet'!#REF!/'Data Entry Sheet'!#REF!)</f>
        <v>0</v>
      </c>
      <c r="G31" s="4" t="str">
        <f>IF(ISERROR('Data Entry Sheet'!#REF!/'Data Entry Sheet'!#REF!),"0",'Data Entry Sheet'!#REF!/'Data Entry Sheet'!#REF!)</f>
        <v>0</v>
      </c>
      <c r="H31" s="4"/>
      <c r="I31" s="120">
        <f t="shared" si="2"/>
        <v>0</v>
      </c>
    </row>
    <row r="32" spans="1:9" ht="27.75" customHeight="1" hidden="1">
      <c r="A32" s="113" t="s">
        <v>13</v>
      </c>
      <c r="B32" s="103">
        <v>0</v>
      </c>
      <c r="C32" s="95" t="s">
        <v>3</v>
      </c>
      <c r="D32" s="7" t="s">
        <v>3</v>
      </c>
      <c r="E32" s="7"/>
      <c r="F32" s="7" t="s">
        <v>3</v>
      </c>
      <c r="G32" s="7" t="s">
        <v>3</v>
      </c>
      <c r="H32" s="7"/>
      <c r="I32" s="120">
        <f t="shared" si="2"/>
        <v>0</v>
      </c>
    </row>
    <row r="33" spans="1:9" ht="27.75" customHeight="1" hidden="1">
      <c r="A33" s="113" t="s">
        <v>14</v>
      </c>
      <c r="B33" s="103">
        <v>0</v>
      </c>
      <c r="C33" s="95" t="s">
        <v>3</v>
      </c>
      <c r="D33" s="7" t="s">
        <v>3</v>
      </c>
      <c r="E33" s="7"/>
      <c r="F33" s="7" t="s">
        <v>3</v>
      </c>
      <c r="G33" s="7" t="s">
        <v>3</v>
      </c>
      <c r="H33" s="7"/>
      <c r="I33" s="120">
        <f t="shared" si="2"/>
        <v>0</v>
      </c>
    </row>
    <row r="34" spans="1:9" s="13" customFormat="1" ht="27.75" customHeight="1" hidden="1">
      <c r="A34" s="112" t="s">
        <v>30</v>
      </c>
      <c r="B34" s="102">
        <v>0</v>
      </c>
      <c r="C34" s="90"/>
      <c r="D34" s="10"/>
      <c r="E34" s="10"/>
      <c r="F34" s="10"/>
      <c r="G34" s="10"/>
      <c r="H34" s="10"/>
      <c r="I34" s="120">
        <f t="shared" si="2"/>
        <v>0</v>
      </c>
    </row>
    <row r="35" spans="1:9" ht="27.75" customHeight="1" hidden="1">
      <c r="A35" s="113" t="s">
        <v>20</v>
      </c>
      <c r="B35" s="105">
        <v>0</v>
      </c>
      <c r="C35" s="97"/>
      <c r="D35" s="66"/>
      <c r="E35" s="66"/>
      <c r="F35" s="66"/>
      <c r="G35" s="66"/>
      <c r="H35" s="66"/>
      <c r="I35" s="120">
        <f t="shared" si="2"/>
        <v>0</v>
      </c>
    </row>
    <row r="36" spans="1:9" ht="27.75" customHeight="1" hidden="1">
      <c r="A36" s="113" t="s">
        <v>21</v>
      </c>
      <c r="B36" s="105">
        <v>0</v>
      </c>
      <c r="C36" s="97"/>
      <c r="D36" s="66"/>
      <c r="E36" s="66"/>
      <c r="F36" s="66"/>
      <c r="G36" s="66"/>
      <c r="H36" s="66"/>
      <c r="I36" s="120">
        <f t="shared" si="2"/>
        <v>0</v>
      </c>
    </row>
    <row r="37" spans="1:9" ht="27.75" customHeight="1" hidden="1">
      <c r="A37" s="113" t="s">
        <v>65</v>
      </c>
      <c r="B37" s="105">
        <v>0</v>
      </c>
      <c r="C37" s="97"/>
      <c r="D37" s="66"/>
      <c r="E37" s="66"/>
      <c r="F37" s="66"/>
      <c r="G37" s="66"/>
      <c r="H37" s="66"/>
      <c r="I37" s="120">
        <f t="shared" si="2"/>
        <v>0</v>
      </c>
    </row>
    <row r="38" spans="1:9" ht="27.75" customHeight="1" hidden="1">
      <c r="A38" s="113" t="s">
        <v>22</v>
      </c>
      <c r="B38" s="106">
        <v>0</v>
      </c>
      <c r="C38" s="98"/>
      <c r="D38" s="67"/>
      <c r="E38" s="67"/>
      <c r="F38" s="68"/>
      <c r="G38" s="68"/>
      <c r="H38" s="67"/>
      <c r="I38" s="120">
        <f t="shared" si="2"/>
        <v>0</v>
      </c>
    </row>
    <row r="39" spans="1:9" ht="27.75" customHeight="1" hidden="1">
      <c r="A39" s="113" t="s">
        <v>23</v>
      </c>
      <c r="B39" s="106">
        <v>0</v>
      </c>
      <c r="C39" s="98"/>
      <c r="D39" s="67"/>
      <c r="E39" s="67"/>
      <c r="F39" s="68"/>
      <c r="G39" s="68"/>
      <c r="H39" s="67"/>
      <c r="I39" s="120">
        <f t="shared" si="2"/>
        <v>0</v>
      </c>
    </row>
    <row r="40" spans="1:9" s="13" customFormat="1" ht="27.75" customHeight="1" hidden="1">
      <c r="A40" s="112" t="s">
        <v>24</v>
      </c>
      <c r="B40" s="107"/>
      <c r="C40" s="99"/>
      <c r="D40" s="11"/>
      <c r="E40" s="11"/>
      <c r="F40" s="12"/>
      <c r="G40" s="12"/>
      <c r="H40" s="11"/>
      <c r="I40" s="120">
        <f t="shared" si="2"/>
        <v>0</v>
      </c>
    </row>
    <row r="41" spans="1:9" ht="27.75" customHeight="1" hidden="1">
      <c r="A41" s="121" t="str">
        <f>'Data Entry Sheet'!A84</f>
        <v>Number of formal grievances opened in the Qtr</v>
      </c>
      <c r="B41" s="108">
        <v>5</v>
      </c>
      <c r="C41" s="100">
        <f>'Data Entry Sheet'!C84</f>
        <v>0</v>
      </c>
      <c r="D41" s="5">
        <f>'Data Entry Sheet'!D84</f>
        <v>0</v>
      </c>
      <c r="E41" s="5"/>
      <c r="F41" s="5">
        <f>'Data Entry Sheet'!E84</f>
        <v>0</v>
      </c>
      <c r="G41" s="5">
        <f>'Data Entry Sheet'!F84</f>
        <v>0</v>
      </c>
      <c r="H41" s="5"/>
      <c r="I41" s="120">
        <f t="shared" si="2"/>
        <v>0</v>
      </c>
    </row>
    <row r="42" spans="1:9" ht="27.75" customHeight="1" hidden="1">
      <c r="A42" s="121" t="str">
        <f>'Data Entry Sheet'!A85</f>
        <v>Number of formal grievances on going (at the end of the Qtr)</v>
      </c>
      <c r="B42" s="108">
        <v>3</v>
      </c>
      <c r="C42" s="100">
        <f>'Data Entry Sheet'!C85</f>
        <v>0</v>
      </c>
      <c r="D42" s="5">
        <f>'Data Entry Sheet'!D85</f>
        <v>0</v>
      </c>
      <c r="E42" s="5"/>
      <c r="F42" s="5">
        <f>'Data Entry Sheet'!E85</f>
        <v>0</v>
      </c>
      <c r="G42" s="5">
        <f>'Data Entry Sheet'!F85</f>
        <v>0</v>
      </c>
      <c r="H42" s="5"/>
      <c r="I42" s="120">
        <f t="shared" si="2"/>
        <v>0</v>
      </c>
    </row>
    <row r="43" spans="1:9" ht="27.75" customHeight="1" hidden="1">
      <c r="A43" s="121" t="str">
        <f>'Data Entry Sheet'!A86</f>
        <v>Number of formal Dignity at Work cases opened in the Qtr</v>
      </c>
      <c r="B43" s="108">
        <v>0</v>
      </c>
      <c r="C43" s="100">
        <f>'Data Entry Sheet'!C86</f>
        <v>0</v>
      </c>
      <c r="D43" s="5">
        <f>'Data Entry Sheet'!D86</f>
        <v>0</v>
      </c>
      <c r="E43" s="5"/>
      <c r="F43" s="5">
        <f>'Data Entry Sheet'!E86</f>
        <v>0</v>
      </c>
      <c r="G43" s="5">
        <f>'Data Entry Sheet'!F86</f>
        <v>0</v>
      </c>
      <c r="H43" s="5"/>
      <c r="I43" s="120">
        <f t="shared" si="2"/>
        <v>0</v>
      </c>
    </row>
    <row r="44" spans="1:9" ht="27.75" customHeight="1" hidden="1">
      <c r="A44" s="121" t="str">
        <f>'Data Entry Sheet'!A87</f>
        <v>Number of formal Dignity at Work cases on going (at the end of the Qtr)</v>
      </c>
      <c r="B44" s="108">
        <v>0</v>
      </c>
      <c r="C44" s="100">
        <f>'Data Entry Sheet'!C87</f>
        <v>0</v>
      </c>
      <c r="D44" s="5">
        <f>'Data Entry Sheet'!D87</f>
        <v>0</v>
      </c>
      <c r="E44" s="5"/>
      <c r="F44" s="5">
        <f>'Data Entry Sheet'!E87</f>
        <v>0</v>
      </c>
      <c r="G44" s="5">
        <f>'Data Entry Sheet'!F87</f>
        <v>0</v>
      </c>
      <c r="H44" s="5"/>
      <c r="I44" s="120">
        <f t="shared" si="2"/>
        <v>0</v>
      </c>
    </row>
    <row r="45" spans="1:9" ht="27.75" customHeight="1" hidden="1">
      <c r="A45" s="121" t="str">
        <f>'Data Entry Sheet'!A88</f>
        <v>Number of formal Disciplinary cases opened in the Qtr</v>
      </c>
      <c r="B45" s="108">
        <v>5</v>
      </c>
      <c r="C45" s="100">
        <f>'Data Entry Sheet'!C88</f>
        <v>0</v>
      </c>
      <c r="D45" s="5">
        <f>'Data Entry Sheet'!D88</f>
        <v>0</v>
      </c>
      <c r="E45" s="5"/>
      <c r="F45" s="5">
        <f>'Data Entry Sheet'!E88</f>
        <v>0</v>
      </c>
      <c r="G45" s="5">
        <f>'Data Entry Sheet'!F88</f>
        <v>0</v>
      </c>
      <c r="H45" s="5"/>
      <c r="I45" s="120">
        <f t="shared" si="2"/>
        <v>0</v>
      </c>
    </row>
    <row r="46" spans="1:9" ht="27.75" customHeight="1" hidden="1">
      <c r="A46" s="121" t="str">
        <f>'Data Entry Sheet'!A89</f>
        <v>Number of formal Disciplinary cases on going  (at the end of the Qtr)</v>
      </c>
      <c r="B46" s="108">
        <v>2</v>
      </c>
      <c r="C46" s="100">
        <f>'Data Entry Sheet'!C89</f>
        <v>0</v>
      </c>
      <c r="D46" s="5">
        <f>'Data Entry Sheet'!D89</f>
        <v>0</v>
      </c>
      <c r="E46" s="5"/>
      <c r="F46" s="5">
        <f>'Data Entry Sheet'!E89</f>
        <v>0</v>
      </c>
      <c r="G46" s="5">
        <f>'Data Entry Sheet'!F89</f>
        <v>0</v>
      </c>
      <c r="H46" s="5"/>
      <c r="I46" s="120">
        <f t="shared" si="2"/>
        <v>0</v>
      </c>
    </row>
    <row r="47" spans="1:9" ht="27.75" customHeight="1" hidden="1">
      <c r="A47" s="121" t="str">
        <f>'Data Entry Sheet'!A90</f>
        <v>Number of absence management cases opened in the Qtr</v>
      </c>
      <c r="B47" s="108">
        <v>18</v>
      </c>
      <c r="C47" s="100">
        <f>'Data Entry Sheet'!C90</f>
        <v>0</v>
      </c>
      <c r="D47" s="5">
        <f>'Data Entry Sheet'!D90</f>
        <v>0</v>
      </c>
      <c r="E47" s="5"/>
      <c r="F47" s="5">
        <f>'Data Entry Sheet'!E90</f>
        <v>0</v>
      </c>
      <c r="G47" s="5">
        <f>'Data Entry Sheet'!F90</f>
        <v>0</v>
      </c>
      <c r="H47" s="5"/>
      <c r="I47" s="120">
        <f t="shared" si="2"/>
        <v>0</v>
      </c>
    </row>
    <row r="48" spans="1:9" ht="27.75" customHeight="1" hidden="1">
      <c r="A48" s="121" t="str">
        <f>'Data Entry Sheet'!A91</f>
        <v>Number of absence management cases on going  (at the end of the Qtr)</v>
      </c>
      <c r="B48" s="108">
        <v>12</v>
      </c>
      <c r="C48" s="100">
        <f>'Data Entry Sheet'!C91</f>
        <v>0</v>
      </c>
      <c r="D48" s="5">
        <f>'Data Entry Sheet'!D91</f>
        <v>0</v>
      </c>
      <c r="E48" s="5"/>
      <c r="F48" s="5">
        <f>'Data Entry Sheet'!E91</f>
        <v>0</v>
      </c>
      <c r="G48" s="5">
        <f>'Data Entry Sheet'!F91</f>
        <v>0</v>
      </c>
      <c r="H48" s="5"/>
      <c r="I48" s="120">
        <f t="shared" si="2"/>
        <v>0</v>
      </c>
    </row>
    <row r="49" spans="1:9" ht="27.75" customHeight="1" hidden="1">
      <c r="A49" s="121" t="str">
        <f>'Data Entry Sheet'!A92</f>
        <v>Number of capability cases opened in the Qtr</v>
      </c>
      <c r="B49" s="108">
        <v>1</v>
      </c>
      <c r="C49" s="100">
        <f>'Data Entry Sheet'!C92</f>
        <v>0</v>
      </c>
      <c r="D49" s="5">
        <f>'Data Entry Sheet'!D92</f>
        <v>0</v>
      </c>
      <c r="E49" s="5"/>
      <c r="F49" s="5">
        <f>'Data Entry Sheet'!E92</f>
        <v>0</v>
      </c>
      <c r="G49" s="5">
        <f>'Data Entry Sheet'!F92</f>
        <v>0</v>
      </c>
      <c r="H49" s="5"/>
      <c r="I49" s="120">
        <f t="shared" si="2"/>
        <v>0</v>
      </c>
    </row>
    <row r="50" spans="1:9" ht="27.75" customHeight="1" hidden="1">
      <c r="A50" s="121" t="str">
        <f>'Data Entry Sheet'!A93</f>
        <v>Number of capability cases on going  (at the end of the Qtr)</v>
      </c>
      <c r="B50" s="108">
        <v>0</v>
      </c>
      <c r="C50" s="100">
        <f>'Data Entry Sheet'!C93</f>
        <v>0</v>
      </c>
      <c r="D50" s="5">
        <f>'Data Entry Sheet'!D93</f>
        <v>0</v>
      </c>
      <c r="E50" s="5"/>
      <c r="F50" s="5">
        <f>'Data Entry Sheet'!E93</f>
        <v>0</v>
      </c>
      <c r="G50" s="5">
        <f>'Data Entry Sheet'!F93</f>
        <v>0</v>
      </c>
      <c r="H50" s="5"/>
      <c r="I50" s="120">
        <f t="shared" si="2"/>
        <v>0</v>
      </c>
    </row>
    <row r="51" spans="1:9" ht="27.75" customHeight="1" hidden="1">
      <c r="A51" s="121" t="s">
        <v>31</v>
      </c>
      <c r="B51" s="108">
        <v>0</v>
      </c>
      <c r="C51" s="100">
        <f>'Data Entry Sheet'!C94</f>
        <v>0</v>
      </c>
      <c r="D51" s="5">
        <f>'Data Entry Sheet'!D94</f>
        <v>0</v>
      </c>
      <c r="E51" s="5"/>
      <c r="F51" s="5">
        <f>'Data Entry Sheet'!E94</f>
        <v>0</v>
      </c>
      <c r="G51" s="5">
        <f>'Data Entry Sheet'!F94</f>
        <v>0</v>
      </c>
      <c r="H51" s="5"/>
      <c r="I51" s="120">
        <f t="shared" si="2"/>
        <v>0</v>
      </c>
    </row>
    <row r="52" spans="1:9" ht="27.75" customHeight="1" hidden="1">
      <c r="A52" s="121" t="s">
        <v>97</v>
      </c>
      <c r="B52" s="108">
        <v>0</v>
      </c>
      <c r="C52" s="100">
        <f>'Data Entry Sheet'!C100</f>
        <v>0</v>
      </c>
      <c r="D52" s="5">
        <f>'Data Entry Sheet'!D95</f>
        <v>0</v>
      </c>
      <c r="E52" s="5"/>
      <c r="F52" s="5">
        <f>'Data Entry Sheet'!E100</f>
        <v>0</v>
      </c>
      <c r="G52" s="5">
        <v>0</v>
      </c>
      <c r="H52" s="5"/>
      <c r="I52" s="120">
        <f t="shared" si="2"/>
        <v>0</v>
      </c>
    </row>
    <row r="53" spans="1:9" ht="27.75" customHeight="1" hidden="1">
      <c r="A53" s="121" t="s">
        <v>98</v>
      </c>
      <c r="B53" s="108">
        <v>0</v>
      </c>
      <c r="C53" s="100">
        <f>'Data Entry Sheet'!C101</f>
        <v>0</v>
      </c>
      <c r="D53" s="5">
        <f>'Data Entry Sheet'!D96</f>
        <v>0</v>
      </c>
      <c r="E53" s="5"/>
      <c r="F53" s="5">
        <f>'Data Entry Sheet'!E101</f>
        <v>0</v>
      </c>
      <c r="G53" s="5">
        <f>'Data Entry Sheet'!F101</f>
        <v>0</v>
      </c>
      <c r="H53" s="5"/>
      <c r="I53" s="120">
        <f t="shared" si="2"/>
        <v>0</v>
      </c>
    </row>
    <row r="54" spans="1:9" ht="27.75" customHeight="1" hidden="1">
      <c r="A54" s="121" t="s">
        <v>99</v>
      </c>
      <c r="B54" s="108">
        <v>0</v>
      </c>
      <c r="C54" s="100">
        <f>'Data Entry Sheet'!C97</f>
        <v>0</v>
      </c>
      <c r="D54" s="5">
        <f>'Data Entry Sheet'!D97</f>
        <v>0</v>
      </c>
      <c r="E54" s="5"/>
      <c r="F54" s="5">
        <f>'Data Entry Sheet'!E97</f>
        <v>0</v>
      </c>
      <c r="G54" s="5">
        <f>'Data Entry Sheet'!F97</f>
        <v>0</v>
      </c>
      <c r="H54" s="5"/>
      <c r="I54" s="120">
        <f t="shared" si="2"/>
        <v>0</v>
      </c>
    </row>
    <row r="55" spans="1:9" ht="27.75" customHeight="1" hidden="1">
      <c r="A55" s="121" t="s">
        <v>71</v>
      </c>
      <c r="B55" s="108">
        <v>0</v>
      </c>
      <c r="C55" s="100">
        <f>'Data Entry Sheet'!C102</f>
        <v>0</v>
      </c>
      <c r="D55" s="5">
        <f>'Data Entry Sheet'!D98</f>
        <v>0</v>
      </c>
      <c r="E55" s="5"/>
      <c r="F55" s="5">
        <f>'Data Entry Sheet'!E102</f>
        <v>0</v>
      </c>
      <c r="G55" s="5">
        <f>'Data Entry Sheet'!F102</f>
        <v>0</v>
      </c>
      <c r="H55" s="5"/>
      <c r="I55" s="120">
        <f t="shared" si="2"/>
        <v>0</v>
      </c>
    </row>
    <row r="56" spans="1:9" ht="27.75" customHeight="1" hidden="1">
      <c r="A56" s="121" t="s">
        <v>32</v>
      </c>
      <c r="B56" s="108">
        <v>0</v>
      </c>
      <c r="C56" s="100">
        <f>'Data Entry Sheet'!C103</f>
        <v>0</v>
      </c>
      <c r="D56" s="5">
        <f>'Data Entry Sheet'!D99</f>
        <v>0</v>
      </c>
      <c r="E56" s="5"/>
      <c r="F56" s="5">
        <f>'Data Entry Sheet'!E103</f>
        <v>0</v>
      </c>
      <c r="G56" s="5">
        <f>'Data Entry Sheet'!F103</f>
        <v>0</v>
      </c>
      <c r="H56" s="5"/>
      <c r="I56" s="120">
        <f t="shared" si="2"/>
        <v>0</v>
      </c>
    </row>
    <row r="57" spans="1:9" ht="27.75" customHeight="1" hidden="1" thickBot="1">
      <c r="A57" s="122" t="s">
        <v>33</v>
      </c>
      <c r="B57" s="109">
        <v>0</v>
      </c>
      <c r="C57" s="123">
        <f>'Data Entry Sheet'!C104</f>
        <v>0</v>
      </c>
      <c r="D57" s="124">
        <f>'Data Entry Sheet'!D100</f>
        <v>0</v>
      </c>
      <c r="E57" s="124"/>
      <c r="F57" s="124">
        <f>'Data Entry Sheet'!E104</f>
        <v>0</v>
      </c>
      <c r="G57" s="124">
        <f>'Data Entry Sheet'!F104</f>
        <v>0</v>
      </c>
      <c r="H57" s="124"/>
      <c r="I57" s="120">
        <f t="shared" si="2"/>
        <v>0</v>
      </c>
    </row>
  </sheetData>
  <sheetProtection selectLockedCells="1" selectUnlockedCells="1"/>
  <mergeCells count="2">
    <mergeCell ref="A2:I2"/>
    <mergeCell ref="C3:I3"/>
  </mergeCells>
  <conditionalFormatting sqref="I25:I57">
    <cfRule type="cellIs" priority="25" dxfId="2" operator="equal" stopIfTrue="1">
      <formula>0</formula>
    </cfRule>
    <cfRule type="cellIs" priority="26" dxfId="1" operator="lessThan" stopIfTrue="1">
      <formula>#REF!</formula>
    </cfRule>
    <cfRule type="cellIs" priority="27" dxfId="0" operator="greaterThanOrEqual" stopIfTrue="1">
      <formula>#REF!</formula>
    </cfRule>
  </conditionalFormatting>
  <conditionalFormatting sqref="B15:B24">
    <cfRule type="cellIs" priority="13" dxfId="2" operator="equal" stopIfTrue="1">
      <formula>0</formula>
    </cfRule>
    <cfRule type="cellIs" priority="14" dxfId="1" operator="lessThan" stopIfTrue="1">
      <formula>#REF!</formula>
    </cfRule>
    <cfRule type="cellIs" priority="15" dxfId="0" operator="greaterThanOrEqual" stopIfTrue="1">
      <formula>#REF!</formula>
    </cfRule>
  </conditionalFormatting>
  <conditionalFormatting sqref="I15:I24 C15:D24">
    <cfRule type="cellIs" priority="10" dxfId="2" operator="equal" stopIfTrue="1">
      <formula>0</formula>
    </cfRule>
    <cfRule type="cellIs" priority="11" dxfId="1" operator="lessThan" stopIfTrue="1">
      <formula>#REF!</formula>
    </cfRule>
    <cfRule type="cellIs" priority="12" dxfId="0" operator="greaterThanOrEqual" stopIfTrue="1">
      <formula>#REF!</formula>
    </cfRule>
  </conditionalFormatting>
  <conditionalFormatting sqref="E15:G24">
    <cfRule type="cellIs" priority="7" dxfId="2" operator="equal" stopIfTrue="1">
      <formula>0</formula>
    </cfRule>
    <cfRule type="cellIs" priority="8" dxfId="1" operator="lessThan" stopIfTrue="1">
      <formula>#REF!</formula>
    </cfRule>
    <cfRule type="cellIs" priority="9" dxfId="0" operator="greaterThanOrEqual" stopIfTrue="1">
      <formula>#REF!</formula>
    </cfRule>
  </conditionalFormatting>
  <conditionalFormatting sqref="H15:H24">
    <cfRule type="cellIs" priority="1" dxfId="2" operator="equal" stopIfTrue="1">
      <formula>0</formula>
    </cfRule>
    <cfRule type="cellIs" priority="2" dxfId="1" operator="lessThan" stopIfTrue="1">
      <formula>#REF!</formula>
    </cfRule>
    <cfRule type="cellIs" priority="3" dxfId="0" operator="greaterThanOrEqual" stopIfTrue="1">
      <formula>#REF!</formula>
    </cfRule>
  </conditionalFormatting>
  <printOptions/>
  <pageMargins left="0.15748031496062992" right="0.15748031496062992" top="0.4724409448818898" bottom="0.2362204724409449" header="0.15748031496062992" footer="0.15748031496062992"/>
  <pageSetup horizontalDpi="600" verticalDpi="600" orientation="portrait" paperSize="9" scale="95" r:id="rId3"/>
  <headerFooter alignWithMargins="0">
    <oddFooter>&amp;R&amp;A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Claire Richards</cp:lastModifiedBy>
  <cp:lastPrinted>2017-07-07T09:10:24Z</cp:lastPrinted>
  <dcterms:created xsi:type="dcterms:W3CDTF">2010-11-12T09:47:27Z</dcterms:created>
  <dcterms:modified xsi:type="dcterms:W3CDTF">2021-10-05T11:44:53Z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0x010100220670CA84E95B49BB262FBA916C5801</vt:lpwstr>
  </property>
</Properties>
</file>